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320" windowHeight="9720"/>
  </bookViews>
  <sheets>
    <sheet name="Закон" sheetId="1" r:id="rId1"/>
  </sheets>
  <definedNames>
    <definedName name="_xlnm._FilterDatabase" localSheetId="0" hidden="1">Закон!$A$11:$H$11</definedName>
    <definedName name="_xlnm.Print_Titles" localSheetId="0">Закон!$10:$11</definedName>
    <definedName name="_xlnm.Print_Area" localSheetId="0">Закон!$A$1:$J$305</definedName>
  </definedNames>
  <calcPr calcId="125725"/>
</workbook>
</file>

<file path=xl/calcChain.xml><?xml version="1.0" encoding="utf-8"?>
<calcChain xmlns="http://schemas.openxmlformats.org/spreadsheetml/2006/main">
  <c r="I107" i="1"/>
  <c r="C107"/>
  <c r="I147"/>
  <c r="I152"/>
  <c r="C152"/>
  <c r="I184"/>
  <c r="C184"/>
  <c r="N301"/>
  <c r="N300"/>
  <c r="N299"/>
  <c r="N298"/>
  <c r="N297"/>
  <c r="N296"/>
  <c r="N295"/>
  <c r="N294"/>
  <c r="N293"/>
  <c r="N292"/>
  <c r="N291"/>
  <c r="N290"/>
  <c r="N289"/>
  <c r="M288"/>
  <c r="M287" s="1"/>
  <c r="L288"/>
  <c r="L287" s="1"/>
  <c r="K288"/>
  <c r="K287" s="1"/>
  <c r="J288"/>
  <c r="J287" s="1"/>
  <c r="I288"/>
  <c r="I287" s="1"/>
  <c r="N286"/>
  <c r="N285"/>
  <c r="N284"/>
  <c r="N283"/>
  <c r="N282"/>
  <c r="N281"/>
  <c r="M280"/>
  <c r="L280"/>
  <c r="K280"/>
  <c r="K272" s="1"/>
  <c r="K271" s="1"/>
  <c r="J280"/>
  <c r="I280"/>
  <c r="N279"/>
  <c r="N278"/>
  <c r="N277"/>
  <c r="N276"/>
  <c r="N275"/>
  <c r="N274"/>
  <c r="M273"/>
  <c r="L273"/>
  <c r="K273"/>
  <c r="J273"/>
  <c r="I273"/>
  <c r="L272"/>
  <c r="L271" s="1"/>
  <c r="N270"/>
  <c r="N269"/>
  <c r="M268"/>
  <c r="L268"/>
  <c r="K268"/>
  <c r="J268"/>
  <c r="I268"/>
  <c r="N267"/>
  <c r="N266"/>
  <c r="N265"/>
  <c r="N264"/>
  <c r="N263"/>
  <c r="N262"/>
  <c r="N261"/>
  <c r="N260"/>
  <c r="N259"/>
  <c r="M258"/>
  <c r="L258"/>
  <c r="K258"/>
  <c r="J258"/>
  <c r="I258"/>
  <c r="N257"/>
  <c r="N256"/>
  <c r="N255"/>
  <c r="N254"/>
  <c r="N253"/>
  <c r="N252"/>
  <c r="N251"/>
  <c r="M250"/>
  <c r="M249" s="1"/>
  <c r="M248" s="1"/>
  <c r="L250"/>
  <c r="K250"/>
  <c r="J250"/>
  <c r="I250"/>
  <c r="I249" s="1"/>
  <c r="I248" s="1"/>
  <c r="N246"/>
  <c r="N245"/>
  <c r="N244"/>
  <c r="N243"/>
  <c r="M242"/>
  <c r="L242"/>
  <c r="K242"/>
  <c r="J242"/>
  <c r="I242"/>
  <c r="N241"/>
  <c r="N240"/>
  <c r="M239"/>
  <c r="L239"/>
  <c r="K239"/>
  <c r="J239"/>
  <c r="I239"/>
  <c r="N236"/>
  <c r="N235"/>
  <c r="N234"/>
  <c r="M233"/>
  <c r="M232" s="1"/>
  <c r="M231" s="1"/>
  <c r="L233"/>
  <c r="K233"/>
  <c r="K232" s="1"/>
  <c r="K231" s="1"/>
  <c r="J233"/>
  <c r="J232" s="1"/>
  <c r="J231" s="1"/>
  <c r="I233"/>
  <c r="I232" s="1"/>
  <c r="I231" s="1"/>
  <c r="L232"/>
  <c r="L231" s="1"/>
  <c r="N230"/>
  <c r="N229"/>
  <c r="N228"/>
  <c r="M227"/>
  <c r="M226" s="1"/>
  <c r="L227"/>
  <c r="L226" s="1"/>
  <c r="K227"/>
  <c r="K226" s="1"/>
  <c r="J227"/>
  <c r="J226" s="1"/>
  <c r="I227"/>
  <c r="I226" s="1"/>
  <c r="N224"/>
  <c r="N223"/>
  <c r="N222" s="1"/>
  <c r="M222"/>
  <c r="L222"/>
  <c r="K222"/>
  <c r="J222"/>
  <c r="I222"/>
  <c r="N221"/>
  <c r="N220" s="1"/>
  <c r="M220"/>
  <c r="L220"/>
  <c r="K220"/>
  <c r="J220"/>
  <c r="I220"/>
  <c r="N219"/>
  <c r="N218" s="1"/>
  <c r="M218"/>
  <c r="L218"/>
  <c r="K218"/>
  <c r="J218"/>
  <c r="I218"/>
  <c r="N217"/>
  <c r="N216" s="1"/>
  <c r="M216"/>
  <c r="L216"/>
  <c r="K216"/>
  <c r="J216"/>
  <c r="I216"/>
  <c r="N215"/>
  <c r="N214"/>
  <c r="N213"/>
  <c r="N212" s="1"/>
  <c r="M212"/>
  <c r="L212"/>
  <c r="K212"/>
  <c r="J212"/>
  <c r="I212"/>
  <c r="N211"/>
  <c r="M210"/>
  <c r="L210"/>
  <c r="K210"/>
  <c r="J210"/>
  <c r="I210"/>
  <c r="N209"/>
  <c r="N208"/>
  <c r="N207" s="1"/>
  <c r="M207"/>
  <c r="L207"/>
  <c r="K207"/>
  <c r="J207"/>
  <c r="I207"/>
  <c r="N206"/>
  <c r="N205" s="1"/>
  <c r="M205"/>
  <c r="L205"/>
  <c r="K205"/>
  <c r="J205"/>
  <c r="I205"/>
  <c r="I187" s="1"/>
  <c r="N204"/>
  <c r="N203"/>
  <c r="N202"/>
  <c r="N201" s="1"/>
  <c r="M201"/>
  <c r="L201"/>
  <c r="K201"/>
  <c r="J201"/>
  <c r="I201"/>
  <c r="N200"/>
  <c r="N199"/>
  <c r="N198"/>
  <c r="N197"/>
  <c r="N196" s="1"/>
  <c r="M196"/>
  <c r="L196"/>
  <c r="K196"/>
  <c r="J196"/>
  <c r="I196"/>
  <c r="N195"/>
  <c r="N194" s="1"/>
  <c r="M194"/>
  <c r="L194"/>
  <c r="K194"/>
  <c r="J194"/>
  <c r="I194"/>
  <c r="N193"/>
  <c r="N192" s="1"/>
  <c r="M192"/>
  <c r="L192"/>
  <c r="K192"/>
  <c r="J192"/>
  <c r="I192"/>
  <c r="N191"/>
  <c r="N190" s="1"/>
  <c r="M190"/>
  <c r="L190"/>
  <c r="K190"/>
  <c r="J190"/>
  <c r="I190"/>
  <c r="N189"/>
  <c r="N188" s="1"/>
  <c r="M188"/>
  <c r="L188"/>
  <c r="K188"/>
  <c r="J188"/>
  <c r="I188"/>
  <c r="N186"/>
  <c r="N183"/>
  <c r="N182" s="1"/>
  <c r="M182"/>
  <c r="L182"/>
  <c r="K182"/>
  <c r="J182"/>
  <c r="I182"/>
  <c r="N181"/>
  <c r="N180" s="1"/>
  <c r="M180"/>
  <c r="L180"/>
  <c r="K180"/>
  <c r="J180"/>
  <c r="I180"/>
  <c r="N179"/>
  <c r="N178" s="1"/>
  <c r="M178"/>
  <c r="L178"/>
  <c r="K178"/>
  <c r="J178"/>
  <c r="I178"/>
  <c r="N177"/>
  <c r="N176" s="1"/>
  <c r="M176"/>
  <c r="L176"/>
  <c r="K176"/>
  <c r="J176"/>
  <c r="I176"/>
  <c r="N175"/>
  <c r="N174"/>
  <c r="N173" s="1"/>
  <c r="M173"/>
  <c r="L173"/>
  <c r="K173"/>
  <c r="J173"/>
  <c r="I173"/>
  <c r="N172"/>
  <c r="N171" s="1"/>
  <c r="M171"/>
  <c r="L171"/>
  <c r="K171"/>
  <c r="J171"/>
  <c r="I171"/>
  <c r="N169"/>
  <c r="N168" s="1"/>
  <c r="M168"/>
  <c r="L168"/>
  <c r="K168"/>
  <c r="J168"/>
  <c r="I168"/>
  <c r="N167"/>
  <c r="N166" s="1"/>
  <c r="M166"/>
  <c r="L166"/>
  <c r="K166"/>
  <c r="J166"/>
  <c r="I166"/>
  <c r="N165"/>
  <c r="N164" s="1"/>
  <c r="M164"/>
  <c r="L164"/>
  <c r="K164"/>
  <c r="J164"/>
  <c r="I164"/>
  <c r="N163"/>
  <c r="N162"/>
  <c r="N161"/>
  <c r="N160" s="1"/>
  <c r="M160"/>
  <c r="L160"/>
  <c r="K160"/>
  <c r="J160"/>
  <c r="I160"/>
  <c r="N159"/>
  <c r="N158" s="1"/>
  <c r="M158"/>
  <c r="L158"/>
  <c r="K158"/>
  <c r="J158"/>
  <c r="I158"/>
  <c r="N157"/>
  <c r="N156" s="1"/>
  <c r="M156"/>
  <c r="L156"/>
  <c r="K156"/>
  <c r="J156"/>
  <c r="I156"/>
  <c r="N155"/>
  <c r="N154"/>
  <c r="N151"/>
  <c r="N150" s="1"/>
  <c r="M150"/>
  <c r="L150"/>
  <c r="K150"/>
  <c r="J150"/>
  <c r="I150"/>
  <c r="N149"/>
  <c r="N148" s="1"/>
  <c r="M148"/>
  <c r="L148"/>
  <c r="K148"/>
  <c r="J148"/>
  <c r="I148"/>
  <c r="L147"/>
  <c r="N146"/>
  <c r="N145" s="1"/>
  <c r="M145"/>
  <c r="L145"/>
  <c r="K145"/>
  <c r="J145"/>
  <c r="I145"/>
  <c r="N144"/>
  <c r="M143"/>
  <c r="L143"/>
  <c r="K143"/>
  <c r="J143"/>
  <c r="N143" s="1"/>
  <c r="I143"/>
  <c r="N142"/>
  <c r="N141"/>
  <c r="N140"/>
  <c r="N139" s="1"/>
  <c r="M139"/>
  <c r="L139"/>
  <c r="K139"/>
  <c r="J139"/>
  <c r="I139"/>
  <c r="N138"/>
  <c r="N137"/>
  <c r="N136"/>
  <c r="N135"/>
  <c r="N134" s="1"/>
  <c r="M134"/>
  <c r="L134"/>
  <c r="K134"/>
  <c r="J134"/>
  <c r="I134"/>
  <c r="N133"/>
  <c r="N132"/>
  <c r="N131"/>
  <c r="N130"/>
  <c r="N129"/>
  <c r="N128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6"/>
  <c r="N105"/>
  <c r="N104"/>
  <c r="M103"/>
  <c r="L103"/>
  <c r="K103"/>
  <c r="J103"/>
  <c r="I103"/>
  <c r="N102"/>
  <c r="N101"/>
  <c r="N100"/>
  <c r="N99"/>
  <c r="N98"/>
  <c r="N97"/>
  <c r="N96"/>
  <c r="N95"/>
  <c r="N94"/>
  <c r="N93"/>
  <c r="N92"/>
  <c r="N91"/>
  <c r="M90"/>
  <c r="L90"/>
  <c r="K90"/>
  <c r="J90"/>
  <c r="I90"/>
  <c r="N89"/>
  <c r="N88" s="1"/>
  <c r="M88"/>
  <c r="L88"/>
  <c r="K88"/>
  <c r="I88"/>
  <c r="N87"/>
  <c r="N86"/>
  <c r="N85"/>
  <c r="M84"/>
  <c r="L84"/>
  <c r="L81" s="1"/>
  <c r="K84"/>
  <c r="J84"/>
  <c r="I84"/>
  <c r="I81" s="1"/>
  <c r="N83"/>
  <c r="N82"/>
  <c r="N80"/>
  <c r="N79" s="1"/>
  <c r="M79"/>
  <c r="L79"/>
  <c r="K79"/>
  <c r="J79"/>
  <c r="I79"/>
  <c r="N78"/>
  <c r="N77" s="1"/>
  <c r="M77"/>
  <c r="L77"/>
  <c r="K77"/>
  <c r="J77"/>
  <c r="I77"/>
  <c r="N76"/>
  <c r="N75" s="1"/>
  <c r="M75"/>
  <c r="M74" s="1"/>
  <c r="L75"/>
  <c r="K75"/>
  <c r="J75"/>
  <c r="J74" s="1"/>
  <c r="I75"/>
  <c r="L74"/>
  <c r="K74"/>
  <c r="N71"/>
  <c r="N70" s="1"/>
  <c r="M70"/>
  <c r="L70"/>
  <c r="K70"/>
  <c r="J70"/>
  <c r="I70"/>
  <c r="N69"/>
  <c r="N67"/>
  <c r="N66"/>
  <c r="N65"/>
  <c r="N64"/>
  <c r="N63"/>
  <c r="N62"/>
  <c r="N61"/>
  <c r="N60"/>
  <c r="N59"/>
  <c r="N58"/>
  <c r="N57"/>
  <c r="N56"/>
  <c r="M55"/>
  <c r="L55"/>
  <c r="K55"/>
  <c r="J55"/>
  <c r="I55"/>
  <c r="N54"/>
  <c r="N53" s="1"/>
  <c r="M53"/>
  <c r="L53"/>
  <c r="K53"/>
  <c r="J53"/>
  <c r="I53"/>
  <c r="N52"/>
  <c r="N51"/>
  <c r="M50"/>
  <c r="L50"/>
  <c r="K50"/>
  <c r="J50"/>
  <c r="I50"/>
  <c r="N49"/>
  <c r="N48"/>
  <c r="M47"/>
  <c r="L47"/>
  <c r="K47"/>
  <c r="J47"/>
  <c r="I47"/>
  <c r="N46"/>
  <c r="N45"/>
  <c r="N44"/>
  <c r="M43"/>
  <c r="L43"/>
  <c r="K43"/>
  <c r="J43"/>
  <c r="I43"/>
  <c r="N42"/>
  <c r="N41"/>
  <c r="N40"/>
  <c r="N39"/>
  <c r="N38"/>
  <c r="M37"/>
  <c r="L37"/>
  <c r="K37"/>
  <c r="J37"/>
  <c r="I37"/>
  <c r="N36"/>
  <c r="N35"/>
  <c r="N34"/>
  <c r="N33"/>
  <c r="N32"/>
  <c r="M31"/>
  <c r="L31"/>
  <c r="K31"/>
  <c r="J31"/>
  <c r="I31"/>
  <c r="N30"/>
  <c r="N29"/>
  <c r="M28"/>
  <c r="L28"/>
  <c r="K28"/>
  <c r="J28"/>
  <c r="I28"/>
  <c r="N27"/>
  <c r="N26"/>
  <c r="M25"/>
  <c r="L25"/>
  <c r="K25"/>
  <c r="J25"/>
  <c r="I25"/>
  <c r="N24"/>
  <c r="N23"/>
  <c r="N22"/>
  <c r="M21"/>
  <c r="L21"/>
  <c r="K21"/>
  <c r="J21"/>
  <c r="I21"/>
  <c r="N20"/>
  <c r="N19"/>
  <c r="M18"/>
  <c r="L18"/>
  <c r="K18"/>
  <c r="J18"/>
  <c r="I18"/>
  <c r="N17"/>
  <c r="N16" s="1"/>
  <c r="M16"/>
  <c r="L16"/>
  <c r="K16"/>
  <c r="J16"/>
  <c r="I16"/>
  <c r="N15"/>
  <c r="N14"/>
  <c r="M13"/>
  <c r="L13"/>
  <c r="K13"/>
  <c r="J13"/>
  <c r="I13"/>
  <c r="D210"/>
  <c r="E210"/>
  <c r="F210"/>
  <c r="G210"/>
  <c r="C210"/>
  <c r="C288"/>
  <c r="C287" s="1"/>
  <c r="C280"/>
  <c r="C273"/>
  <c r="C268"/>
  <c r="C258"/>
  <c r="C250"/>
  <c r="C242"/>
  <c r="C239"/>
  <c r="C233"/>
  <c r="C232" s="1"/>
  <c r="C231" s="1"/>
  <c r="C227"/>
  <c r="C226" s="1"/>
  <c r="C222"/>
  <c r="C220"/>
  <c r="C218"/>
  <c r="C216"/>
  <c r="C212"/>
  <c r="C207"/>
  <c r="C205"/>
  <c r="C187" s="1"/>
  <c r="C201"/>
  <c r="C196"/>
  <c r="C194"/>
  <c r="C192"/>
  <c r="C190"/>
  <c r="C188"/>
  <c r="C182"/>
  <c r="C180"/>
  <c r="C178"/>
  <c r="C176"/>
  <c r="C173"/>
  <c r="C171"/>
  <c r="C168"/>
  <c r="C166"/>
  <c r="C164"/>
  <c r="C160"/>
  <c r="C158"/>
  <c r="C156"/>
  <c r="C150"/>
  <c r="C148"/>
  <c r="C145"/>
  <c r="C143"/>
  <c r="C139"/>
  <c r="C134"/>
  <c r="C103"/>
  <c r="C90"/>
  <c r="C88"/>
  <c r="C84"/>
  <c r="C79"/>
  <c r="C77"/>
  <c r="C75"/>
  <c r="C70"/>
  <c r="C55"/>
  <c r="C53"/>
  <c r="C50"/>
  <c r="C47"/>
  <c r="C43"/>
  <c r="C37"/>
  <c r="C31"/>
  <c r="C28"/>
  <c r="C25"/>
  <c r="C21"/>
  <c r="C18"/>
  <c r="C16"/>
  <c r="C13"/>
  <c r="F143"/>
  <c r="H144"/>
  <c r="H301"/>
  <c r="H300"/>
  <c r="H299"/>
  <c r="H298"/>
  <c r="H297"/>
  <c r="H296"/>
  <c r="H295"/>
  <c r="H294"/>
  <c r="H293"/>
  <c r="H292"/>
  <c r="H291"/>
  <c r="H290"/>
  <c r="H289"/>
  <c r="G288"/>
  <c r="G287" s="1"/>
  <c r="F288"/>
  <c r="F287" s="1"/>
  <c r="E288"/>
  <c r="E287" s="1"/>
  <c r="D288"/>
  <c r="D287" s="1"/>
  <c r="H286"/>
  <c r="H285"/>
  <c r="H284"/>
  <c r="H283"/>
  <c r="H282"/>
  <c r="H281"/>
  <c r="G280"/>
  <c r="F280"/>
  <c r="E280"/>
  <c r="D280"/>
  <c r="H279"/>
  <c r="H278"/>
  <c r="H277"/>
  <c r="H276"/>
  <c r="H275"/>
  <c r="H274"/>
  <c r="G273"/>
  <c r="F273"/>
  <c r="F272" s="1"/>
  <c r="F271" s="1"/>
  <c r="E273"/>
  <c r="D273"/>
  <c r="H270"/>
  <c r="H269"/>
  <c r="G268"/>
  <c r="F268"/>
  <c r="E268"/>
  <c r="D268"/>
  <c r="H267"/>
  <c r="H266"/>
  <c r="H265"/>
  <c r="H264"/>
  <c r="H263"/>
  <c r="H262"/>
  <c r="H261"/>
  <c r="H260"/>
  <c r="H259"/>
  <c r="G258"/>
  <c r="F258"/>
  <c r="E258"/>
  <c r="H257"/>
  <c r="H256"/>
  <c r="H255"/>
  <c r="H254"/>
  <c r="H253"/>
  <c r="H252"/>
  <c r="H251"/>
  <c r="G250"/>
  <c r="F250"/>
  <c r="E250"/>
  <c r="D250"/>
  <c r="H246"/>
  <c r="H245"/>
  <c r="H244"/>
  <c r="H243"/>
  <c r="G242"/>
  <c r="F242"/>
  <c r="E242"/>
  <c r="D242"/>
  <c r="H241"/>
  <c r="H240"/>
  <c r="G239"/>
  <c r="F239"/>
  <c r="E239"/>
  <c r="D239"/>
  <c r="H236"/>
  <c r="H235"/>
  <c r="H234"/>
  <c r="G233"/>
  <c r="G232" s="1"/>
  <c r="G231" s="1"/>
  <c r="F233"/>
  <c r="F232" s="1"/>
  <c r="F231" s="1"/>
  <c r="E233"/>
  <c r="E232" s="1"/>
  <c r="E231" s="1"/>
  <c r="D233"/>
  <c r="D232" s="1"/>
  <c r="D231" s="1"/>
  <c r="H230"/>
  <c r="H229"/>
  <c r="H228"/>
  <c r="G227"/>
  <c r="G226" s="1"/>
  <c r="F227"/>
  <c r="F226" s="1"/>
  <c r="E227"/>
  <c r="E226" s="1"/>
  <c r="D227"/>
  <c r="D226" s="1"/>
  <c r="H224"/>
  <c r="H223"/>
  <c r="H222" s="1"/>
  <c r="G222"/>
  <c r="F222"/>
  <c r="E222"/>
  <c r="D222"/>
  <c r="H221"/>
  <c r="H220" s="1"/>
  <c r="G220"/>
  <c r="F220"/>
  <c r="E220"/>
  <c r="D220"/>
  <c r="H219"/>
  <c r="H218" s="1"/>
  <c r="G218"/>
  <c r="F218"/>
  <c r="E218"/>
  <c r="D218"/>
  <c r="H217"/>
  <c r="H216" s="1"/>
  <c r="G216"/>
  <c r="F216"/>
  <c r="E216"/>
  <c r="D216"/>
  <c r="H215"/>
  <c r="H214"/>
  <c r="H213"/>
  <c r="H212" s="1"/>
  <c r="G212"/>
  <c r="F212"/>
  <c r="E212"/>
  <c r="D212"/>
  <c r="H211"/>
  <c r="H210"/>
  <c r="H209"/>
  <c r="H208"/>
  <c r="H207" s="1"/>
  <c r="G207"/>
  <c r="F207"/>
  <c r="E207"/>
  <c r="D207"/>
  <c r="H206"/>
  <c r="H205" s="1"/>
  <c r="G205"/>
  <c r="F205"/>
  <c r="E205"/>
  <c r="D205"/>
  <c r="H204"/>
  <c r="H203"/>
  <c r="H202"/>
  <c r="G201"/>
  <c r="F201"/>
  <c r="E201"/>
  <c r="D201"/>
  <c r="H200"/>
  <c r="H199"/>
  <c r="H198"/>
  <c r="G196"/>
  <c r="F196"/>
  <c r="E196"/>
  <c r="D196"/>
  <c r="D194"/>
  <c r="G194"/>
  <c r="F194"/>
  <c r="E194"/>
  <c r="G192"/>
  <c r="F192"/>
  <c r="E192"/>
  <c r="D192"/>
  <c r="H191"/>
  <c r="H190" s="1"/>
  <c r="G190"/>
  <c r="F190"/>
  <c r="E190"/>
  <c r="D190"/>
  <c r="H189"/>
  <c r="H188" s="1"/>
  <c r="G188"/>
  <c r="F188"/>
  <c r="E188"/>
  <c r="D188"/>
  <c r="H186"/>
  <c r="H183"/>
  <c r="H182" s="1"/>
  <c r="G182"/>
  <c r="F182"/>
  <c r="E182"/>
  <c r="D182"/>
  <c r="H181"/>
  <c r="H180" s="1"/>
  <c r="G180"/>
  <c r="F180"/>
  <c r="E180"/>
  <c r="D180"/>
  <c r="H179"/>
  <c r="H178" s="1"/>
  <c r="G178"/>
  <c r="F178"/>
  <c r="E178"/>
  <c r="D178"/>
  <c r="H177"/>
  <c r="H176" s="1"/>
  <c r="G176"/>
  <c r="F176"/>
  <c r="E176"/>
  <c r="D176"/>
  <c r="H175"/>
  <c r="H174"/>
  <c r="H173" s="1"/>
  <c r="G173"/>
  <c r="F173"/>
  <c r="E173"/>
  <c r="D173"/>
  <c r="H172"/>
  <c r="H171" s="1"/>
  <c r="G171"/>
  <c r="F171"/>
  <c r="E171"/>
  <c r="D171"/>
  <c r="H169"/>
  <c r="H168" s="1"/>
  <c r="G168"/>
  <c r="F168"/>
  <c r="E168"/>
  <c r="D168"/>
  <c r="H167"/>
  <c r="H166" s="1"/>
  <c r="G166"/>
  <c r="F166"/>
  <c r="E166"/>
  <c r="D166"/>
  <c r="H165"/>
  <c r="H164" s="1"/>
  <c r="G164"/>
  <c r="F164"/>
  <c r="E164"/>
  <c r="D164"/>
  <c r="H163"/>
  <c r="H162"/>
  <c r="G160"/>
  <c r="F160"/>
  <c r="E160"/>
  <c r="D160"/>
  <c r="H159"/>
  <c r="H158" s="1"/>
  <c r="G158"/>
  <c r="F158"/>
  <c r="E158"/>
  <c r="D158"/>
  <c r="H157"/>
  <c r="H156" s="1"/>
  <c r="G156"/>
  <c r="F156"/>
  <c r="E156"/>
  <c r="D156"/>
  <c r="H155"/>
  <c r="H154"/>
  <c r="H151"/>
  <c r="H150" s="1"/>
  <c r="G150"/>
  <c r="F150"/>
  <c r="E150"/>
  <c r="D150"/>
  <c r="H149"/>
  <c r="H148" s="1"/>
  <c r="G148"/>
  <c r="F148"/>
  <c r="E148"/>
  <c r="D148"/>
  <c r="H146"/>
  <c r="H145" s="1"/>
  <c r="G145"/>
  <c r="F145"/>
  <c r="E145"/>
  <c r="D145"/>
  <c r="G143"/>
  <c r="E143"/>
  <c r="D143"/>
  <c r="H142"/>
  <c r="H141"/>
  <c r="H140"/>
  <c r="H139" s="1"/>
  <c r="G139"/>
  <c r="F139"/>
  <c r="E139"/>
  <c r="D139"/>
  <c r="H138"/>
  <c r="H137"/>
  <c r="H136"/>
  <c r="H135"/>
  <c r="H134" s="1"/>
  <c r="G134"/>
  <c r="F134"/>
  <c r="E134"/>
  <c r="D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6"/>
  <c r="H105"/>
  <c r="H104"/>
  <c r="G103"/>
  <c r="F103"/>
  <c r="E103"/>
  <c r="D103"/>
  <c r="H102"/>
  <c r="H101"/>
  <c r="H100"/>
  <c r="H99"/>
  <c r="E90"/>
  <c r="H97"/>
  <c r="H96"/>
  <c r="H95"/>
  <c r="H94"/>
  <c r="H93"/>
  <c r="H92"/>
  <c r="H91"/>
  <c r="G90"/>
  <c r="F90"/>
  <c r="D90"/>
  <c r="H89"/>
  <c r="H88" s="1"/>
  <c r="G88"/>
  <c r="F88"/>
  <c r="E88"/>
  <c r="H87"/>
  <c r="H86"/>
  <c r="G84"/>
  <c r="F84"/>
  <c r="E84"/>
  <c r="D84"/>
  <c r="H83"/>
  <c r="H82"/>
  <c r="G79"/>
  <c r="G74" s="1"/>
  <c r="F79"/>
  <c r="E79"/>
  <c r="D79"/>
  <c r="G77"/>
  <c r="F77"/>
  <c r="E77"/>
  <c r="D77"/>
  <c r="G75"/>
  <c r="F75"/>
  <c r="E75"/>
  <c r="E74" s="1"/>
  <c r="D75"/>
  <c r="D74" s="1"/>
  <c r="H71"/>
  <c r="H70" s="1"/>
  <c r="G70"/>
  <c r="F70"/>
  <c r="E70"/>
  <c r="D70"/>
  <c r="H69"/>
  <c r="H67"/>
  <c r="H66"/>
  <c r="H65"/>
  <c r="H64"/>
  <c r="H63"/>
  <c r="H62"/>
  <c r="H61"/>
  <c r="H60"/>
  <c r="H59"/>
  <c r="H58"/>
  <c r="H57"/>
  <c r="H56"/>
  <c r="G55"/>
  <c r="F55"/>
  <c r="E55"/>
  <c r="D55"/>
  <c r="H54"/>
  <c r="H53" s="1"/>
  <c r="G53"/>
  <c r="F53"/>
  <c r="E53"/>
  <c r="D53"/>
  <c r="H52"/>
  <c r="H51"/>
  <c r="G50"/>
  <c r="F50"/>
  <c r="E50"/>
  <c r="D50"/>
  <c r="H49"/>
  <c r="H48"/>
  <c r="G47"/>
  <c r="F47"/>
  <c r="E47"/>
  <c r="D47"/>
  <c r="H46"/>
  <c r="H45"/>
  <c r="H44"/>
  <c r="G43"/>
  <c r="F43"/>
  <c r="E43"/>
  <c r="D43"/>
  <c r="H42"/>
  <c r="H41"/>
  <c r="H40"/>
  <c r="H39"/>
  <c r="H38"/>
  <c r="G37"/>
  <c r="F37"/>
  <c r="E37"/>
  <c r="D37"/>
  <c r="H36"/>
  <c r="H35"/>
  <c r="H34"/>
  <c r="H33"/>
  <c r="H32"/>
  <c r="G31"/>
  <c r="F31"/>
  <c r="E31"/>
  <c r="D31"/>
  <c r="H30"/>
  <c r="H29"/>
  <c r="G28"/>
  <c r="F28"/>
  <c r="E28"/>
  <c r="D28"/>
  <c r="H27"/>
  <c r="H26"/>
  <c r="G25"/>
  <c r="F25"/>
  <c r="E25"/>
  <c r="D25"/>
  <c r="H24"/>
  <c r="H23"/>
  <c r="H22"/>
  <c r="G21"/>
  <c r="F21"/>
  <c r="E21"/>
  <c r="D21"/>
  <c r="H20"/>
  <c r="H19"/>
  <c r="G18"/>
  <c r="F18"/>
  <c r="E18"/>
  <c r="D18"/>
  <c r="H17"/>
  <c r="H16" s="1"/>
  <c r="G16"/>
  <c r="F16"/>
  <c r="E16"/>
  <c r="D16"/>
  <c r="H15"/>
  <c r="H14"/>
  <c r="G13"/>
  <c r="F13"/>
  <c r="E13"/>
  <c r="D13"/>
  <c r="N74" l="1"/>
  <c r="C81"/>
  <c r="G81"/>
  <c r="J12"/>
  <c r="N25"/>
  <c r="N18"/>
  <c r="C12"/>
  <c r="N13"/>
  <c r="K238"/>
  <c r="K237" s="1"/>
  <c r="L238"/>
  <c r="L237" s="1"/>
  <c r="H18"/>
  <c r="N50"/>
  <c r="G12"/>
  <c r="N28"/>
  <c r="N37"/>
  <c r="N55"/>
  <c r="L12"/>
  <c r="I12"/>
  <c r="M12"/>
  <c r="N43"/>
  <c r="N31"/>
  <c r="N47"/>
  <c r="K12"/>
  <c r="N21"/>
  <c r="C147"/>
  <c r="J187"/>
  <c r="I272"/>
  <c r="I271" s="1"/>
  <c r="M272"/>
  <c r="M271" s="1"/>
  <c r="M247" s="1"/>
  <c r="I247"/>
  <c r="G272"/>
  <c r="G271" s="1"/>
  <c r="N268"/>
  <c r="J249"/>
  <c r="J248" s="1"/>
  <c r="K249"/>
  <c r="K248" s="1"/>
  <c r="K247" s="1"/>
  <c r="N242"/>
  <c r="N239"/>
  <c r="N233"/>
  <c r="N232" s="1"/>
  <c r="N231" s="1"/>
  <c r="N227"/>
  <c r="N226" s="1"/>
  <c r="M81"/>
  <c r="C238"/>
  <c r="C237" s="1"/>
  <c r="K81"/>
  <c r="J147"/>
  <c r="K187"/>
  <c r="I238"/>
  <c r="I237" s="1"/>
  <c r="M238"/>
  <c r="M237" s="1"/>
  <c r="N258"/>
  <c r="N280"/>
  <c r="N288"/>
  <c r="N287" s="1"/>
  <c r="N84"/>
  <c r="M147"/>
  <c r="J272"/>
  <c r="J271" s="1"/>
  <c r="M187"/>
  <c r="N210"/>
  <c r="N187" s="1"/>
  <c r="D238"/>
  <c r="D237" s="1"/>
  <c r="N90"/>
  <c r="K147"/>
  <c r="L187"/>
  <c r="L73" s="1"/>
  <c r="J238"/>
  <c r="J237" s="1"/>
  <c r="N250"/>
  <c r="N249" s="1"/>
  <c r="N248" s="1"/>
  <c r="L249"/>
  <c r="L248" s="1"/>
  <c r="L247" s="1"/>
  <c r="N273"/>
  <c r="N272" s="1"/>
  <c r="N271" s="1"/>
  <c r="N103"/>
  <c r="J81"/>
  <c r="I74"/>
  <c r="N147"/>
  <c r="C272"/>
  <c r="C271" s="1"/>
  <c r="C249"/>
  <c r="C248" s="1"/>
  <c r="F187"/>
  <c r="F81"/>
  <c r="C74"/>
  <c r="H21"/>
  <c r="H43"/>
  <c r="H288"/>
  <c r="H287" s="1"/>
  <c r="H55"/>
  <c r="H47"/>
  <c r="E12"/>
  <c r="D12"/>
  <c r="E238"/>
  <c r="E237" s="1"/>
  <c r="H143"/>
  <c r="F249"/>
  <c r="F248" s="1"/>
  <c r="F247" s="1"/>
  <c r="H273"/>
  <c r="H268"/>
  <c r="E249"/>
  <c r="E248" s="1"/>
  <c r="H242"/>
  <c r="H103"/>
  <c r="E81"/>
  <c r="H250"/>
  <c r="D147"/>
  <c r="D81"/>
  <c r="D272"/>
  <c r="D271" s="1"/>
  <c r="H239"/>
  <c r="G238"/>
  <c r="G237" s="1"/>
  <c r="H233"/>
  <c r="H232" s="1"/>
  <c r="H231" s="1"/>
  <c r="E187"/>
  <c r="G147"/>
  <c r="H37"/>
  <c r="F12"/>
  <c r="H25"/>
  <c r="H28"/>
  <c r="H78"/>
  <c r="H77" s="1"/>
  <c r="H161"/>
  <c r="H160" s="1"/>
  <c r="H147" s="1"/>
  <c r="G187"/>
  <c r="H195"/>
  <c r="H194" s="1"/>
  <c r="H201"/>
  <c r="H227"/>
  <c r="H226" s="1"/>
  <c r="D258"/>
  <c r="D249" s="1"/>
  <c r="D248" s="1"/>
  <c r="H258"/>
  <c r="H280"/>
  <c r="F74"/>
  <c r="F147"/>
  <c r="H13"/>
  <c r="H31"/>
  <c r="H50"/>
  <c r="H76"/>
  <c r="H75" s="1"/>
  <c r="H80"/>
  <c r="H79" s="1"/>
  <c r="H85"/>
  <c r="H84" s="1"/>
  <c r="H98"/>
  <c r="H90" s="1"/>
  <c r="E147"/>
  <c r="H193"/>
  <c r="H192" s="1"/>
  <c r="H197"/>
  <c r="H196" s="1"/>
  <c r="F238"/>
  <c r="F237" s="1"/>
  <c r="G249"/>
  <c r="G248" s="1"/>
  <c r="G247" s="1"/>
  <c r="E272"/>
  <c r="E271" s="1"/>
  <c r="E247" s="1"/>
  <c r="D187"/>
  <c r="N12" l="1"/>
  <c r="N238"/>
  <c r="N237" s="1"/>
  <c r="L72"/>
  <c r="L302" s="1"/>
  <c r="J247"/>
  <c r="J73"/>
  <c r="K73"/>
  <c r="K72" s="1"/>
  <c r="K302" s="1"/>
  <c r="M73"/>
  <c r="M72" s="1"/>
  <c r="M302" s="1"/>
  <c r="N81"/>
  <c r="N73" s="1"/>
  <c r="N247"/>
  <c r="C247"/>
  <c r="I73"/>
  <c r="I72" s="1"/>
  <c r="I302" s="1"/>
  <c r="C73"/>
  <c r="H12"/>
  <c r="H272"/>
  <c r="H271" s="1"/>
  <c r="H238"/>
  <c r="H237" s="1"/>
  <c r="H74"/>
  <c r="D247"/>
  <c r="H249"/>
  <c r="H248" s="1"/>
  <c r="H247" s="1"/>
  <c r="H81"/>
  <c r="G73"/>
  <c r="G72" s="1"/>
  <c r="G302" s="1"/>
  <c r="H187"/>
  <c r="E73"/>
  <c r="E72" s="1"/>
  <c r="E302" s="1"/>
  <c r="D73"/>
  <c r="F73"/>
  <c r="F72" s="1"/>
  <c r="F302" s="1"/>
  <c r="J72" l="1"/>
  <c r="J302" s="1"/>
  <c r="N72"/>
  <c r="N302" s="1"/>
  <c r="C72"/>
  <c r="C302" s="1"/>
  <c r="D72"/>
  <c r="D302" s="1"/>
  <c r="H73"/>
  <c r="H72" s="1"/>
  <c r="H302" s="1"/>
</calcChain>
</file>

<file path=xl/sharedStrings.xml><?xml version="1.0" encoding="utf-8"?>
<sst xmlns="http://schemas.openxmlformats.org/spreadsheetml/2006/main" count="604" uniqueCount="531">
  <si>
    <t xml:space="preserve">к Закону Кировской области </t>
  </si>
  <si>
    <t>Прогнозируемые объемы</t>
  </si>
  <si>
    <t>Код бюджетной классификации</t>
  </si>
  <si>
    <t>Наименование дохода</t>
  </si>
  <si>
    <t>Сумма 
(тыс. рублей)</t>
  </si>
  <si>
    <t>000 1 00 00000 00 0000 000</t>
  </si>
  <si>
    <t>НАЛОГОВЫЕ И НЕНАЛОГОВЫЕ ДОХОДЫ</t>
  </si>
  <si>
    <t>000 1 01 00000 00 0000 000</t>
  </si>
  <si>
    <t>НАЛОГИ НА ПРИБЫЛЬ, ДОХОДЫ</t>
  </si>
  <si>
    <t>000 1 01 01000 00 0000 110</t>
  </si>
  <si>
    <t>Налог на прибыль организаций</t>
  </si>
  <si>
    <t>000 1 01 02000 01 0000 110</t>
  </si>
  <si>
    <t>Налог на доходы физических лиц</t>
  </si>
  <si>
    <t>000 1 03 00000 00 0000 000</t>
  </si>
  <si>
    <t>НАЛОГИ НА ТОВАРЫ (РАБОТЫ, УСЛУГИ), РЕАЛИЗУЕМЫЕ НА ТЕРРИТОРИИ РОССИЙСКОЙ ФЕДЕРАЦИИ</t>
  </si>
  <si>
    <t>000 1 03 02000 01 0000 110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</si>
  <si>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</si>
  <si>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</si>
  <si>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</si>
  <si>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</si>
  <si>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</si>
  <si>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000 1 05 03000 00 0000 110</t>
  </si>
  <si>
    <t>Единый сельскохозяйственный налог</t>
  </si>
  <si>
    <t>000 1 06 00000 00 0000 000</t>
  </si>
  <si>
    <t>НАЛОГИ НА ИМУЩЕСТВО</t>
  </si>
  <si>
    <t>000 1 06 02000 02 0000 110</t>
  </si>
  <si>
    <t>Налог на имущество организаций</t>
  </si>
  <si>
    <t>000 1 06 04000 02 0000 110</t>
  </si>
  <si>
    <t>Транспортный налог</t>
  </si>
  <si>
    <t>000 1 06 05000 02 0000 110</t>
  </si>
  <si>
    <t>Налог на игорный бизнес</t>
  </si>
  <si>
    <t>000 1 07 00000 00 0000 000</t>
  </si>
  <si>
    <t>НАЛОГИ, СБОРЫ И РЕГУЛЯРНЫЕ ПЛАТЕЖИ ЗА ПОЛЬЗОВАНИЕ ПРИРОДНЫМИ РЕСУРСАМИ</t>
  </si>
  <si>
    <t>000 1 07 01000 01 0000 110</t>
  </si>
  <si>
    <t>Налог на добычу полезных ископаемых</t>
  </si>
  <si>
    <t>000 1 07 04000 01 0000 110</t>
  </si>
  <si>
    <t>Сборы за пользование объектами животного мира и  за пользование объектами водных биологических ресурсов</t>
  </si>
  <si>
    <t>000 1 08 00000 00 0000 000</t>
  </si>
  <si>
    <t>ГОСУДАРСТВЕННАЯ ПОШЛИНА</t>
  </si>
  <si>
    <t>000 1 08 02000 01 0000 110</t>
  </si>
  <si>
    <t>Государственная пошлина по делам, рассматриваемым Конституционным Судом Российской Федерации и конституционными (уставными) судами субъектов Российской Федерации</t>
  </si>
  <si>
    <t>000 1 08 07000 01 0000 110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</si>
  <si>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</si>
  <si>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000 1 09 00000 00 0000 000</t>
  </si>
  <si>
    <t>ЗАДОЛЖЕННОСТЬ  И ПЕРЕРАСЧЕТЫ ПО ОТМЕНЕННЫМ НАЛОГАМ, СБОРАМ И ИНЫМ ОБЯЗАТЕЛЬНЫМ ПЛАТЕЖАМ</t>
  </si>
  <si>
    <t>000 1 09 01000 00 0000 110</t>
  </si>
  <si>
    <t>Налог на прибыль организаций, зачислявшийся до 1 января 2005 года в местные бюджеты</t>
  </si>
  <si>
    <t>000 1 09 03000 00 0000 110</t>
  </si>
  <si>
    <t>Платежи за пользование природными ресурсами</t>
  </si>
  <si>
    <t>000 1 09 04000 00 0000 110</t>
  </si>
  <si>
    <t>Налоги на имущество</t>
  </si>
  <si>
    <t>000 1 09 06000 02 0000 110</t>
  </si>
  <si>
    <t xml:space="preserve">Прочие налоги и сборы (по отмененным налогам и сборам субъектов Российской Федерации)  </t>
  </si>
  <si>
    <t>000 1 09 11000 02 0000 110</t>
  </si>
  <si>
    <t>Налог, взимаемый в виде стоимости патента в связи с применением упрощенной системы налогообложения</t>
  </si>
  <si>
    <t>000 1 11 00000 00 0000 000</t>
  </si>
  <si>
    <t>ДОХОДЫ ОТ ИСПОЛЬЗОВАНИЯ ИМУЩЕСТВА, НАХОДЯЩЕГОСЯ В ГОСУДАРСТВЕННОЙ И МУНИЦИПАЛЬНОЙ СОБСТВЕННОСТИ</t>
  </si>
  <si>
    <t>000 1 11 01000 00 0000 120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</si>
  <si>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</si>
  <si>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000 1 11 03000 00 0000 120</t>
  </si>
  <si>
    <t>Проценты, полученные от предоставления бюджетных кредитов внутри страны</t>
  </si>
  <si>
    <t>000 1 11 05000 00 0000 120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</si>
  <si>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</si>
  <si>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000 1 11 07000 00 0000 120</t>
  </si>
  <si>
    <t>Платежи от государственных и муниципальных унитарных предприятий</t>
  </si>
  <si>
    <t>000 1 11 09000 00 0000 120</t>
  </si>
  <si>
    <t>Прочие доходы от использования имущества и прав, находящихся в государственной и муниципальной собственности (за исключе-нием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</si>
  <si>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</si>
  <si>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</si>
  <si>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</si>
  <si>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</si>
  <si>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000 1 12 02000 01 0000 120</t>
  </si>
  <si>
    <t>Платежи при пользовании недрами</t>
  </si>
  <si>
    <t>000 1 12 04000 00 0000 120</t>
  </si>
  <si>
    <t>Плата за использование лесов</t>
  </si>
  <si>
    <t>000 1 13 00000 00 0000 000</t>
  </si>
  <si>
    <t>ДОХОДЫ ОТ ОКАЗАНИЯ ПЛАТНЫХ УСЛУГ И КОМПЕНСАЦИИ ЗАТРАТ ГОСУДАРСТВА</t>
  </si>
  <si>
    <t>000 1 13 01000 00 0000 130</t>
  </si>
  <si>
    <t>Доходы от оказания платных услуг (работ)</t>
  </si>
  <si>
    <t>000 1 13 02000 00 0000 130</t>
  </si>
  <si>
    <t>Доходы от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</si>
  <si>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</si>
  <si>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</si>
  <si>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</si>
  <si>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</si>
  <si>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000 1 14 06000 00 0000 430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</si>
  <si>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</si>
  <si>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</si>
  <si>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</si>
  <si>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</si>
  <si>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организациями за выполнение определенных функций</t>
  </si>
  <si>
    <t>000 1 16 00000 00 0000 000</t>
  </si>
  <si>
    <t>ШТРАФЫ, САНКЦИИ, ВОЗМЕЩЕНИЕ УЩЕРБА</t>
  </si>
  <si>
    <t>000 1 16 02000 00 0000 140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</si>
  <si>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</si>
  <si>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000 1 16 03000 00 0000 140</t>
  </si>
  <si>
    <t>Денежные взыскания (штрафы) за нарушение законодательства о налогах и сборах</t>
  </si>
  <si>
    <t>000 1 16 18000 00 0000 140</t>
  </si>
  <si>
    <t>Денежные взыскания (штрафы) за нарушение бюджетного законодательства Российской Федерации</t>
  </si>
  <si>
    <t xml:space="preserve">000 1 16 21000 00 0000 140 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</si>
  <si>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</si>
  <si>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000 1 16 23000 00 0000 140</t>
  </si>
  <si>
    <t>Доходы от возмещения ущерба при возникновении страховых случаев</t>
  </si>
  <si>
    <t>000 1 16 26000 01 0000 140</t>
  </si>
  <si>
    <t>Денежные взыскания (штрафы) за нарушение законодательства о рекламе</t>
  </si>
  <si>
    <t>000 1 16 27000 01 0000 140</t>
  </si>
  <si>
    <t>000 1 16 30000 01 0000 140</t>
  </si>
  <si>
    <t>Денежные взыскания (штрафы) за административные правонарушения в области дорожного движения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</si>
  <si>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</si>
  <si>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</si>
  <si>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000 1 16 33000 00 0000 140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</si>
  <si>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</si>
  <si>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000 1 16 37000 00 0000 140</t>
  </si>
  <si>
    <t>Поступление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</si>
  <si>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</si>
  <si>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</si>
  <si>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000 1 16 90000 00 0000 140</t>
  </si>
  <si>
    <t>Прочие поступления от денежных взысканий (штрафов) и иных сумм в возмещение ущерба</t>
  </si>
  <si>
    <t>000 1 17 00000 00 0000 000</t>
  </si>
  <si>
    <t>ПРОЧИЕ НЕНАЛОГОВЫЕ ДОХОДЫ</t>
  </si>
  <si>
    <t>000 1 17 05000 00 0000 180</t>
  </si>
  <si>
    <t>Прочие неналоговые доходы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</si>
  <si>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</si>
  <si>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</si>
  <si>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</si>
  <si>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</si>
  <si>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000 2 02 01000 00 0000 151</t>
  </si>
  <si>
    <t>Дотации бюджетам субъектов Российской Федерации и муниципальных образований</t>
  </si>
  <si>
    <t>000 2 02 01001 00 0000 151</t>
  </si>
  <si>
    <t>Дотации на выравнивание бюджетной обеспеченности</t>
  </si>
  <si>
    <t>812 2 02 01001 02 0000 151</t>
  </si>
  <si>
    <t>Дотации бюджетам субъектов Российской Федерации на выравнивание бюджетной обеспеченности</t>
  </si>
  <si>
    <t>000 2 02 01003 00 0000 151</t>
  </si>
  <si>
    <t>Дотации бюджетам на поддержку мер по обеспечению сбалансированности бюджетов</t>
  </si>
  <si>
    <t>Дотации бюджетам субъектов Российской Федерации на поддержку мер по обеспечению сбалансированности бюджетов</t>
  </si>
  <si>
    <t>000 2 02 01007 00 0000 151</t>
  </si>
  <si>
    <t>812 2 02 01007 02 0000 151</t>
  </si>
  <si>
    <t>000 2 02 02000 00 0000 151</t>
  </si>
  <si>
    <t>803 2 02 02005 02 0000 151</t>
  </si>
  <si>
    <t>Субсидии бюджетам субъектов Российской Федерации на оздоровление детей</t>
  </si>
  <si>
    <t>805 2 02 02005 02 0000 151</t>
  </si>
  <si>
    <t>000 2 02 02009 00 0000 151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</si>
  <si>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</si>
  <si>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820 2 02 02009 02 0000 151</t>
  </si>
  <si>
    <t>Субсидии бюджетам субъектов Российской Федерации на государственную поддержку малого и среднего предпринимательства, включая крестьянские (фермерские) хозяйства</t>
  </si>
  <si>
    <t>854 2 02 02009 02 0000 151</t>
  </si>
  <si>
    <t>000 2 02 02051 00 0000 151</t>
  </si>
  <si>
    <t>Субсидии бюджетам на реализацию федеральных целевых программ</t>
  </si>
  <si>
    <t>803 2 02 02051 02 0000 151</t>
  </si>
  <si>
    <t>Субсидии бюджетам субъектов Российской Федерации на реализацию федеральных целевых программ</t>
  </si>
  <si>
    <t>854 2 02 02051 02 0000 151</t>
  </si>
  <si>
    <t>801 2 02 02054 02 0000 151</t>
  </si>
  <si>
    <t>Субсидии бюджетам субъектов Российской Федерации на оказание высокотехнологичной медицинской помощи гражданам Российской Федерации</t>
  </si>
  <si>
    <t>803 2 02 02067 02 0000 151</t>
  </si>
  <si>
    <t>Субсидии бюджетам субъектов  Российской Федерации на поощрение лучших учителей</t>
  </si>
  <si>
    <t>805 2 02 02172 02 0000 151</t>
  </si>
  <si>
    <t xml:space="preserve">855 2 02 02174 02 0000 151                  </t>
  </si>
  <si>
    <t>Субсидии бюджетам субъектов Российской Федерации на возмещение части затрат на приобретение элитных семян</t>
  </si>
  <si>
    <t>855 2 02 02177 02 0000 151</t>
  </si>
  <si>
    <t>Субсидии бюджетам субъектов Российской Федерации на возмещение части затрат на закладку и уход за многолетними плодовыми и ягодными насаждениями</t>
  </si>
  <si>
    <t>855 2 02 02181 02 0000 151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</si>
  <si>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растениеводства, переработки и реализации продукции растениеводства</t>
  </si>
  <si>
    <t>855 2 02 02182 02 0000 151</t>
  </si>
  <si>
    <t>855 2 02 02183 02 0000 151</t>
  </si>
  <si>
    <t xml:space="preserve"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  </t>
  </si>
  <si>
    <t>855 2 02 02184 02 0000 151</t>
  </si>
  <si>
    <t xml:space="preserve"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 </t>
  </si>
  <si>
    <t>855 2 02 02185 02 0000 151</t>
  </si>
  <si>
    <t xml:space="preserve">Субсидии бюджетам субъектов Российской Федерации на поддержку племенного животноводства  </t>
  </si>
  <si>
    <t>855 2 02 02186 02 0000 151</t>
  </si>
  <si>
    <t>855 2 02 02189 02 0000 151</t>
  </si>
  <si>
    <t>855 2 02 02190 02 0000 151</t>
  </si>
  <si>
    <t>Субсидии бюджетам субъектов Российской Федерации на возмещение части процентной ставки по краткосрочным кредитам (займам) на развитие животноводства, переработки и реализации продукции животноводства</t>
  </si>
  <si>
    <t>855 2 02 02191 02 0000 151</t>
  </si>
  <si>
    <t>855 2 02 02192 02 0000 151</t>
  </si>
  <si>
    <t>Субсидии бюджетам субъектов Российской Федерации на 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</si>
  <si>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855 2 02 02193 02 0000 151</t>
  </si>
  <si>
    <t>Субсидии бюджетам субъектов Российской Федерации на поддержку племенного крупного рогатого скота мясного направления</t>
  </si>
  <si>
    <t xml:space="preserve">855 2 02 02196 02 0000 151 </t>
  </si>
  <si>
    <t xml:space="preserve">Субсидии бюджетам субъектов Российской Федерации на поддержку начинающих фермеров </t>
  </si>
  <si>
    <t xml:space="preserve">855 2 02 02197 02 0000 151 </t>
  </si>
  <si>
    <t xml:space="preserve">Субсидии бюджетам субъектов Российской Федерации на развитие семейных животноводческих ферм </t>
  </si>
  <si>
    <t xml:space="preserve">855 2 02 02198 02 0000 151 </t>
  </si>
  <si>
    <t xml:space="preserve">Субсидии бюджетам субъектов Российской Федерации на возмещение части процентной ставки по долгосрочным, среднесрочным и краткосрочным кредитам, взятым малыми формами хозяйствования </t>
  </si>
  <si>
    <t xml:space="preserve">855 2 02 02199 02 0000 151 </t>
  </si>
  <si>
    <t>Субсидии бюджетам субъектов Российской Федерации на возмещение части затрат крестьянских (фермерских) хозяйств, включая индивидуальных предпринимателей, при оформлении в собственность используемых ими земельных участков из земель сельскохозяйственного назначения</t>
  </si>
  <si>
    <t>000 2 02 03000 00 0000 151</t>
  </si>
  <si>
    <t>Субвенции бюджетам субъектов Российской Федерации и муниципальных образований</t>
  </si>
  <si>
    <t>000 2 02 03001 00 0000 151</t>
  </si>
  <si>
    <t>Субвенции бюджетам на оплату жилищно-коммунальных услуг отдельным категориям граждан</t>
  </si>
  <si>
    <t>805 2 02 03001 02 0000 151</t>
  </si>
  <si>
    <t>Субвенции бюджетам субъектов Российской Федерации на оплату жилищно-коммунальных услуг отдельным категориям граждан</t>
  </si>
  <si>
    <t>000 2 02 03004 00 0000 151</t>
  </si>
  <si>
    <t>805 2 02 03004 02 0000 151</t>
  </si>
  <si>
    <t>000 2 02 03011 00 0000 151</t>
  </si>
  <si>
    <t>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</si>
  <si>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805 2 02 03011 02 0000 151</t>
  </si>
  <si>
    <t>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</t>
  </si>
  <si>
    <t>000 2 02 03012 00 0000 151</t>
  </si>
  <si>
    <t xml:space="preserve"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</si>
  <si>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805 2 02 03012 02 0000 151</t>
  </si>
  <si>
    <t xml:space="preserve">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</t>
  </si>
  <si>
    <t>000 2 02 03015 00 0000 151</t>
  </si>
  <si>
    <t>Субвенции бюджетам на осуществление первичного воинского учета на территориях, где отсутствуют военные комиссариаты</t>
  </si>
  <si>
    <t>812 2 02 03015 02 0000 151</t>
  </si>
  <si>
    <t>Субвенции бюджетам субъектов Российской Федерации на осуществление первичного воинского учета на территориях, где отсутствуют военные комиссариаты</t>
  </si>
  <si>
    <t>000 2 02 03020 00 0000 151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</si>
  <si>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</si>
  <si>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805 2 02 03020 02 0000 151</t>
  </si>
  <si>
    <t>Субвенции бюджетам субъектов Российской Федерации на выплату единовременного пособия при всех формах устройства детей, лишенных родительского попечения, в семью</t>
  </si>
  <si>
    <t>000 2 02 03025 00 0000 151</t>
  </si>
  <si>
    <t>Субвенции бюджетам на реализацию полномочий Российской Федерации по осуществлению социальных выплат безработным гражданам</t>
  </si>
  <si>
    <t>865 2 02 03025 02 0000 151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</si>
  <si>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</si>
  <si>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000 2 02 03053 00 0000 151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</si>
  <si>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</si>
  <si>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805 2 02 03053 02 0000 151</t>
  </si>
  <si>
    <t>000 2 02 03068 00 0000 151</t>
  </si>
  <si>
    <t>801 2 02 03068 02 0000 151</t>
  </si>
  <si>
    <t>000 2 02 03070 00 0000 151</t>
  </si>
  <si>
    <t>805 2 02 03070 02 0000 151</t>
  </si>
  <si>
    <t>Субвенции бюджетам субъектов Российской Федерации на обеспечение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</si>
  <si>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000 2 02 04000 00 0000 151</t>
  </si>
  <si>
    <t>Иные межбюджетные трансферты</t>
  </si>
  <si>
    <t>000 2 02 04001 00 0000 151</t>
  </si>
  <si>
    <t>Межбюджетные трансферты, передаваемые бюджетам на содержание депутатов Государственной Думы и их помощников</t>
  </si>
  <si>
    <t>836 2 02 04001 02 0000 151</t>
  </si>
  <si>
    <t>Межбюджетные трансферты, передаваемые бюджетам субъектов Российской Федерации на содержание депутатов Государственной Думы и их помощников</t>
  </si>
  <si>
    <t>000 2 02 04002 00 0000 151</t>
  </si>
  <si>
    <t>Межбюджетные трансферты, передаваемые бюджетам на содержание членов Совета Федерации и их помощников</t>
  </si>
  <si>
    <t>836 2 02 04002 02 0000 151</t>
  </si>
  <si>
    <t>Межбюджетные трансферты, передаваемые бюджетам субъектов Российской Федерации на содержание членов Совета Федерации и их помощников</t>
  </si>
  <si>
    <t>000 2 02 04010 00 0000 151</t>
  </si>
  <si>
    <t>Межбюджетные трансферты, передаваемые бюджетам на переселение граждан из закрытых административно-территориальных образований</t>
  </si>
  <si>
    <t>812 2 02 04010 02 0000 151</t>
  </si>
  <si>
    <t>Межбюджетные трансферты, передаваемые бюджетам субъектов Российской Федерации на переселение граждан из закрытых административно-территориальных образований</t>
  </si>
  <si>
    <t>000 2 02 04025 00 0000 151</t>
  </si>
  <si>
    <t>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</si>
  <si>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802 2 02 04025 02 0000 151</t>
  </si>
  <si>
    <t>Межбюджетные трансферты,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</si>
  <si>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000 2 03 00000 00 0000 180
</t>
  </si>
  <si>
    <t>БЕЗВОЗМЕЗДНЫЕ ПОСТУПЛЕНИЯ ОТ ГОСУДАРСТВЕННЫХ (МУНИЦИПАЛЬНЫХ) ОРГАНИЗАЦИЙ</t>
  </si>
  <si>
    <t>000 2 03 02000 02 0000 180</t>
  </si>
  <si>
    <t>Безвозмездные поступления от государственных (муниципальных) организаций в бюджеты субъектов Российской Федерации</t>
  </si>
  <si>
    <t>853 2 03 02030 02 0000 180</t>
  </si>
  <si>
    <t>852 2 03 02040 02 0000 180</t>
  </si>
  <si>
    <t>853 2 03 02080 02 0000 180</t>
  </si>
  <si>
    <t>000 2 04 00000 00 0000 180</t>
  </si>
  <si>
    <t>БЕЗВОЗМЕЗДНЫЕ ПОСТУПЛЕНИЯ ОТ НЕГОСУДАРСТВЕННЫХ ОРГАНИЗАЦИЙ</t>
  </si>
  <si>
    <t>000 2 04 02000 02 0000 180</t>
  </si>
  <si>
    <t>Безвозмездные поступления от негосударственных организаций в бюджеты субъектов Российской Федерации</t>
  </si>
  <si>
    <t>805 2 04 02020 02 0000 180</t>
  </si>
  <si>
    <t>Поступления от денежных пожертвований, предоставляемых негосударственными организациями получателям средств бюджетов субъектов Российской Федерации</t>
  </si>
  <si>
    <t>Прочие безвозмездные поступления от негосударственных организаций в бюджеты субъектов Российской Федерации</t>
  </si>
  <si>
    <t>000 2 07 00000 00 0000 180</t>
  </si>
  <si>
    <t>ПРОЧИЕ БЕЗВОЗМЕЗДНЫЕ ПОСТУПЛЕНИЯ</t>
  </si>
  <si>
    <t>000 2 07 02000 02 0000 180</t>
  </si>
  <si>
    <t>Прочие безвозмездные поступления в бюджеты субъектов Российской Федерации</t>
  </si>
  <si>
    <t>000 2 07 02020 02 0000 180</t>
  </si>
  <si>
    <t>Поступления от денежных пожертвований, предоставляемых физическими лицами получателям средств бюджетов субъектов Российской Федерации</t>
  </si>
  <si>
    <t>801 2 07 02020 02 0000 180</t>
  </si>
  <si>
    <t>805 2 07 02020 02 0000 180</t>
  </si>
  <si>
    <t>000 2 07 02030 02 0000 180</t>
  </si>
  <si>
    <t>801 2 07 02030 02 0000 180</t>
  </si>
  <si>
    <t xml:space="preserve">Прочие безвозмездные поступления в бюджеты субъектов Российской Федерации </t>
  </si>
  <si>
    <t>803 2 07 02030 02 0000 180</t>
  </si>
  <si>
    <t>805 2 07 02030 02 0000 180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</si>
  <si>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</si>
  <si>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</si>
  <si>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</si>
  <si>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</si>
  <si>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000 2 18 02000 02 0000 151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</si>
  <si>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</si>
  <si>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000 2 18 02030 02 0000 151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</si>
  <si>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городских округов</t>
  </si>
  <si>
    <t>801 2 18 02030 02 0000 151</t>
  </si>
  <si>
    <t>803 2 18 02030 02 0000 151</t>
  </si>
  <si>
    <t>812 2 18 02030 02 0000 151</t>
  </si>
  <si>
    <t>836 2 18 02030 02 0000 151</t>
  </si>
  <si>
    <t>855 2 18 02030 02 0000 151</t>
  </si>
  <si>
    <t>000 2 18 02040 02 0000 151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</si>
  <si>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</si>
  <si>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802 2 18 02040 02 0000 151</t>
  </si>
  <si>
    <t>803 2 18 02040 02 0000 151</t>
  </si>
  <si>
    <t>805 2 18 02040 02 0000 151</t>
  </si>
  <si>
    <t>810 2 18 02040 02 0000 151</t>
  </si>
  <si>
    <t>811 2 18 02040 02 0000 151</t>
  </si>
  <si>
    <t>812 2 18 02040 02 0000 151</t>
  </si>
  <si>
    <t>815 2 18 02040 02 0000 151</t>
  </si>
  <si>
    <t>820 2 18 02040 02 0000 151</t>
  </si>
  <si>
    <t>855 2 18 02040 02 0000 151</t>
  </si>
  <si>
    <t>000 2 18 02060 02 0000 151</t>
  </si>
  <si>
    <t>Доходы бюджетов субъектов Российской Федерации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</si>
  <si>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801 2 18 02060 02 0000 151</t>
  </si>
  <si>
    <t>865 2 18 02060 02 0000 151</t>
  </si>
  <si>
    <t>000 2 18 00000 00 0000 180</t>
  </si>
  <si>
    <t>Доходы бюджетов бюджетной системы Российской Федерации от возврата организациями остатков субсидий прошлых лет</t>
  </si>
  <si>
    <t>000 2 18 02000 02 0000 180</t>
  </si>
  <si>
    <t>Доходы бюджетов субъектов Российской Федерации от возврата организациями остатков субсидий прошлых лет</t>
  </si>
  <si>
    <t>000 2 18 02010 02 0000 180</t>
  </si>
  <si>
    <t>Доходы бюджетов субъектов Российской Федерации от возврата бюджетными учреждениями остатков субсидий прошлых лет</t>
  </si>
  <si>
    <t>801 2 18 02010 02 0000 180</t>
  </si>
  <si>
    <t>802 2 18 02010 02 0000 180</t>
  </si>
  <si>
    <t>803 2 18 02010 02 0000 180</t>
  </si>
  <si>
    <t>810 2 18 02010 02 0000 180</t>
  </si>
  <si>
    <t>000 2 18 02020 02 0000 180</t>
  </si>
  <si>
    <t>Доходы бюджетов субъектов Российской Федерации от возврата автономными учреждениями остатков субсидий прошлых лет</t>
  </si>
  <si>
    <t>801 2 18 02020 02 0000 180</t>
  </si>
  <si>
    <t>802 2 18 02020 02 0000 180</t>
  </si>
  <si>
    <t>803 2 18 02020 02 0000 180</t>
  </si>
  <si>
    <t>805 2 18 02020 02 0000 180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</si>
  <si>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</si>
  <si>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</si>
  <si>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000 2 19 02000 02 0000 151</t>
  </si>
  <si>
    <t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</si>
  <si>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801 2 19 02000 02 0000 151</t>
  </si>
  <si>
    <t>802 2 19 02000 02 0000 151</t>
  </si>
  <si>
    <t>803 2 19 02000 02 0000 151</t>
  </si>
  <si>
    <t>804 2 19 02000 02 0000 151</t>
  </si>
  <si>
    <t>805 2 19 02000 02 0000 151</t>
  </si>
  <si>
    <t>810 2 19 02000 02 0000 151</t>
  </si>
  <si>
    <t>812 2 19 02000 02 0000 151</t>
  </si>
  <si>
    <t>820 2 19 02000 02 0000 151</t>
  </si>
  <si>
    <t>854 2 19 02000 02 0000 151</t>
  </si>
  <si>
    <t>855 2 19 02000 02 0000 151</t>
  </si>
  <si>
    <t>860 2 19 02000 02 0000 151</t>
  </si>
  <si>
    <t>865 2 19 02000 02 0000 151</t>
  </si>
  <si>
    <t>ВСЕГО ДОХОДОВ</t>
  </si>
  <si>
    <t>________________</t>
  </si>
  <si>
    <t xml:space="preserve">изменения  </t>
  </si>
  <si>
    <t>Субсидии бюджетам субъектов Российской Федерации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</si>
  <si>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Субвенции бюджетам субъектов Российской Федерации на выплату единовременного пособия  беременной жене военнослужащего, проходящего военную службу по призыву, а также ежемесячного  пособия на ребенка военнослужащего, проходящего  военную службу по призыву</t>
  </si>
  <si>
    <t>Субвенции бюджетам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</si>
  <si>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Субвенции бюджетам субъектов Российской Федерации на оказание отдельным категориям граждан государственной социальной помощи по обеспечению лекарственными препаратами, медицинскими изделиями, а также специализированными продуктами лечебного питания для детей-инвалидов</t>
  </si>
  <si>
    <t>Межбюджетные трансферты,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</si>
  <si>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 xml:space="preserve">000 2 02 04042 00 0000 151
</t>
  </si>
  <si>
    <t xml:space="preserve">803 2 02 04042 02 0000 151
</t>
  </si>
  <si>
    <t xml:space="preserve">801 2 02 03056 02 0000 151
</t>
  </si>
  <si>
    <t>Субвенции бюджетам субъектов Российской Федерации на организацию обеспечения лиц,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лиц после трансплантации органов и (или) тканей лекарственными препаратами</t>
  </si>
  <si>
    <t xml:space="preserve">805 2 02 03008 02 0000 151
</t>
  </si>
  <si>
    <t>805 2 02 03009 02 0000 151</t>
  </si>
  <si>
    <t>Субвенции бюджетам субъектов Российской Федерации на выплату пособий по беременности и родам женщинам, уволенным в связи с ликвидацией организаций, прекращением деятельности (полномочий) физическими лицами в установленном порядке</t>
  </si>
  <si>
    <t>Субвенции бюджетам субъектов Российской Федерации на выплату единовременных пособий женщинам, вставшим на учет в медицинских учреждениях в ранние сроки беременности, уволенным в связи с ликвидацией организаций, прекращением деятельности (полномочий) физическими лицами в установленном порядке</t>
  </si>
  <si>
    <t xml:space="preserve">805 2 02 03016 02 0000 151
</t>
  </si>
  <si>
    <t xml:space="preserve">805 2 02 03017 02 0000 151
</t>
  </si>
  <si>
    <t>Субсидии бюджетам субъектов Российской Федерации на возмещение затрат, связанных с оказанием поддержки сельскохозяйственных товаропроизводителей, осуществляющих производство свинины, мяса птицы и яиц, в связи с удорожанием приобретенных кормов</t>
  </si>
  <si>
    <t xml:space="preserve">855 2 02 02203 02 0000 151
</t>
  </si>
  <si>
    <t>855 2 02 02051 02 0000 151</t>
  </si>
  <si>
    <t xml:space="preserve">Дотации бюджетам, связанные с особым режимом безопасного функционирования закрытых административно-территориальных образований
</t>
  </si>
  <si>
    <t xml:space="preserve">Дотации бюджетам субъектов Российской Федерации, связанные с особым режимом безопасного функционирования закрытых административно-территориальных образований
</t>
  </si>
  <si>
    <t>Субсидии бюджетам бюджетной системы Российской Федерации (межбюджетные субсидии)</t>
  </si>
  <si>
    <t>812 2 02 03998 02 0000 151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</si>
  <si>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</si>
  <si>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</si>
  <si>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бюджетам субъектов Российской Федерации на выплату пособий при рождении ребенка гражданам, не подлежащим обязательному социальному страхованию на случай временной нетрудоспособности и в связи с материнством</t>
  </si>
  <si>
    <t>812 2 02 01003 02 0000 151</t>
  </si>
  <si>
    <t>810 2 02 02051 02 0000 151</t>
  </si>
  <si>
    <t>Субсидии бюджетам субъектов Российской Федерации на 1 килограмм реализованного и (или) отгруженного на собственную переработку молока</t>
  </si>
  <si>
    <t>000 2 02 03122 00 0000 151</t>
  </si>
  <si>
    <t>805 2 02 03122 02 0000 151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</si>
  <si>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</si>
  <si>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</si>
  <si>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865 2 02 02101 02 0000 151</t>
  </si>
  <si>
    <t xml:space="preserve">000 2 02 03069 00 0000 151
</t>
  </si>
  <si>
    <t xml:space="preserve">805 2 02 03069 02 0000 151
</t>
  </si>
  <si>
    <t>000 2 02 04062 00 0000 151</t>
  </si>
  <si>
    <t>801 2 02 04062 02 0000 151</t>
  </si>
  <si>
    <t>Межбюджетные трансферты, передаваемые бюджетам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</si>
  <si>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Межбюджетные трансферты, передаваемые бюджетам субъектов Российской Федерации на осуществление организационных мероприятий по обеспечению лиц лекарственными препаратами, предназначенными для лечения больных злокачественными новообразованиями лимфоидной, кроветворной и родственных им тканей, гемофилией, муковисцидозом, гипофизарным нанизмом, болезнью Гоше, рассеянным склерозом, а также после трансплантации органов и (или) тканей</t>
  </si>
  <si>
    <t>801 2 02 04065 02 0000 151</t>
  </si>
  <si>
    <t>Межбюджетные трансферты, передаваемые бюджетам субъектов Российской Федерации на финансовое обеспечение закупок компьютерного и сетевого оборудования с лицензионным программным обеспечением для реализации мероприятий по развитию службы крови</t>
  </si>
  <si>
    <t xml:space="preserve">801 2 02 02161 02 0000 151
</t>
  </si>
  <si>
    <t>Субсидии бюджетам субъектов Российской Федерации на мероприятия по развитию службы крови</t>
  </si>
  <si>
    <t>801 2 02 02129 02 0000 151</t>
  </si>
  <si>
    <t>801 2 02 02208 02 0000 151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</si>
  <si>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</si>
  <si>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Субсидии бюджетам субъектов Российской Федерации на реализацию мероприятий, направленных на формирование здорового образа жизни, включая сокращение потребления алкоголя и табака</t>
  </si>
  <si>
    <t xml:space="preserve">801 2 02 02110 02 0000 151
</t>
  </si>
  <si>
    <t>801 2 02 04064 02 0000 151</t>
  </si>
  <si>
    <t>Межбюджетные трансферты,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(второго ряда), применяемых при лечении больных туберкулезом с множественной лекарственной устойчивостью возбудителя, и диагностических средств для выявления,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</t>
  </si>
  <si>
    <t>801 2 02 02128 02 0000 151</t>
  </si>
  <si>
    <t>Межбюджетные трансферты, передаваемые бюджетам субъектов Российской Федерации на финансовое обеспечение закупок антивирусных препаратов для профилактики и лечения лиц, инфицированных вирусами иммунодефицита человека и гепатитов B и C</t>
  </si>
  <si>
    <t xml:space="preserve">000 2 02 04066 00 0000 151 </t>
  </si>
  <si>
    <t>801 2 02 04066 02 0000 151</t>
  </si>
  <si>
    <t>Межбюджетные трансферты бюджетам на реализацию мероприятий по профилактике ВИЧ-инфекции и гепатитов В и С</t>
  </si>
  <si>
    <t>Межбюджетные трансферты, передаваемые бюджетам субъектов Российской Федерации на реализацию мероприятий по профилактике ВИЧ-инфекции и гепатитов В и С</t>
  </si>
  <si>
    <t>000 2 02 04017 00 0000 151</t>
  </si>
  <si>
    <t xml:space="preserve">801 2 02 04017 02 0000 151
</t>
  </si>
  <si>
    <t>Межбюджетные трансферты, передаваемые бюджетам субъектов Российской Федерации на осуществление отдельных полномочий в области обеспечения лекарственными препаратами, а также специализированными продуктами лечебного питания</t>
  </si>
  <si>
    <t>Субсидии бюджетам субъектов Российской Федерации на закупку оборудования и расходных материалов для неонатального и аудиологического скрининга в учреждениях государственной и муниципальной систем здравоохранения</t>
  </si>
  <si>
    <t>Субсидии бюджетам субъектов Российской Федерации на финансовое обеспечение мероприятий, направленных на проведение пренатальной (дородовой) диагностики нарушений развития ребенка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</si>
  <si>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</si>
  <si>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Субсидии бюджетам субъектов Российской Федерации на поддержку экономически значимых региональных программ в области животноводства</t>
  </si>
  <si>
    <t>Субвенции бюджетам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</si>
  <si>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Субвенции бюджетам субъектов Российской Федерации на 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– 1945 годов"</t>
  </si>
  <si>
    <t>Субсидии бюджетам субъектов Российской Федерации на возмещение части процентной ставки по инвестиционным кредитам (займам) на развитие растениеводства, переработки и развития инфраструктуры и логистического обеспечения рынков продукции растениеводства</t>
  </si>
  <si>
    <t>Субсидии бюджетам субъектов Российской Федерации на возмещение части процентной ставки по инвестиционным кредитам (займам) на развитие животноводства, переработки и развития инфраструктуры и логистического обеспечения рынков продукции животноводства</t>
  </si>
  <si>
    <t>853 2 02 02051 02 0000 151</t>
  </si>
  <si>
    <t>801 2 02 04043 02 0000 151</t>
  </si>
  <si>
    <t>Межбюджетные трансферты, передаваемые бюджетам субъектов Российской Федерации на единовременные компенсационные выплаты медицинским работникам</t>
  </si>
  <si>
    <t xml:space="preserve">801 2 02 04042 02 0000 151
</t>
  </si>
  <si>
    <t xml:space="preserve">000 2 02 03019 00 0000 151
</t>
  </si>
  <si>
    <t xml:space="preserve">810 2 02 03019 02 0000 151
</t>
  </si>
  <si>
    <t>Субвенции бюджетам на осуществление отдельных полномочий в области водных отношений</t>
  </si>
  <si>
    <t>Субвенции бюджетам субъектов Российской Федерации на осуществление отдельных полномочий в области водных отношений</t>
  </si>
  <si>
    <t xml:space="preserve">000 2 02 03018 00 0000 151
</t>
  </si>
  <si>
    <t xml:space="preserve">804 2 02 03018 02 0000 151
</t>
  </si>
  <si>
    <t>Субвенции бюджетам на осуществление отдельных полномочий в области лесных отношений</t>
  </si>
  <si>
    <t>Субвенции бюджетам субъектов Российской Федерации на осуществление отдельных полномочий в области лесных отношений</t>
  </si>
  <si>
    <t>000 2 04 02020 02 0000 180</t>
  </si>
  <si>
    <t>803 2 04 02020 02 0000 180</t>
  </si>
  <si>
    <t>801 2 02 04055 02 0000 151</t>
  </si>
  <si>
    <t>Единая субвенция бюджетам субъектов Российской Федерации</t>
  </si>
  <si>
    <t>Субсидии бюджетам субъектов Российской Федерации на реализацию дополнительных мероприятий в сфере занятости населения</t>
  </si>
  <si>
    <t xml:space="preserve">000 2 02 02197 00 0000 151 </t>
  </si>
  <si>
    <t>Субсидии бюджетам субъектов Российской Федерации на развитие семейных животноводческих ферм</t>
  </si>
  <si>
    <t>812 2 02 02173 02 0000 151</t>
  </si>
  <si>
    <t>Межбюджетные трансферты,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(специальностям), соответствующим приоритетным направлениям модернизации и технологического развития экономики Российской Федерации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</si>
  <si>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капитальному ремонту многоквартирных домов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</si>
  <si>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переселению граждан из аварийного жилищного фонда</t>
  </si>
  <si>
    <t>Безвозмездные поступления в бюджеты субъектов Российской Федерации от государственной корпора-
ции – Фонда содействия реформированию жилищно-коммунального хозяйства на обеспечение мероприятий по модернизации систем коммунальной инфраструктуры</t>
  </si>
  <si>
    <t>805 2 02 02118 02 0000 151</t>
  </si>
  <si>
    <t>Субсидии бюджетам субъектов Российской Федерации на софинансирование социальных программ субъектов Российской Федерации, связанных с укреплением материально-технической базы учреждений социального обслуживания населения и оказанием адресной социальной помощи неработающим пенсионерам</t>
  </si>
  <si>
    <t xml:space="preserve">Субсидии бюджетам субъектов Российской Федерации на социальную поддержку Героев Советского Союза, Героев Российской Федерации и полных кавалеров ордена Славы
</t>
  </si>
  <si>
    <t>805 2 02 02212 02 0000 151</t>
  </si>
  <si>
    <t>805 2 02 04032 02 0000 151</t>
  </si>
  <si>
    <t>Межбюджетные трансферты, передаваемые бюджетам субъектов Российской Федерации на единовременные денежные компенсации реабилитированным лицам</t>
  </si>
  <si>
    <t>805 2 02 02051 02 0000 151</t>
  </si>
  <si>
    <t>836 2 02 02103 02 0000 151</t>
  </si>
  <si>
    <t>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</t>
  </si>
  <si>
    <t xml:space="preserve">000 2 02 04052 00 0000 151 </t>
  </si>
  <si>
    <r>
      <t xml:space="preserve">Межбюджетные трансферты, передаваемые бюджетам на государственную поддержку муниципальных </t>
    </r>
    <r>
      <rPr>
        <sz val="12"/>
        <rFont val="Times New Roman"/>
        <family val="1"/>
        <charset val="204"/>
      </rPr>
      <t>учреждений культуры, находящихся на территориях сельских поселений</t>
    </r>
  </si>
  <si>
    <t xml:space="preserve">802 2 02 04052 02 0000 151 </t>
  </si>
  <si>
    <r>
      <t xml:space="preserve">Межбюджетные трансферты, передаваемые бюджетам субъектов Российской Федерации на государственную поддержку муниципальных </t>
    </r>
    <r>
      <rPr>
        <sz val="12"/>
        <rFont val="Times New Roman"/>
        <family val="1"/>
        <charset val="204"/>
      </rPr>
      <t>учреждений культуры, находящихся на территориях сельских поселений</t>
    </r>
  </si>
  <si>
    <t>000 2 02 04053 00 0000 151</t>
  </si>
  <si>
    <t>802 2 02 04053 02 0000 151</t>
  </si>
  <si>
    <r>
      <t xml:space="preserve">Межбюджетные трансферты, передаваемые бюджетам субъектов Российской Федерации на государственную поддержку </t>
    </r>
    <r>
      <rPr>
        <sz val="12"/>
        <rFont val="Times New Roman"/>
        <family val="1"/>
        <charset val="204"/>
      </rPr>
      <t>лучших работников муниципальных учреждений культуры, находящихся на территориях сельских поселений</t>
    </r>
  </si>
  <si>
    <t xml:space="preserve">Межбюджетные трансферты, передаваемые бюджетам на государственную поддержку (грант) реализации лучших событийных региональных и межрегиональных проектов в рамках развития культурно-познавательного туризма
</t>
  </si>
  <si>
    <t xml:space="preserve">000 2 02 04072 00 0000 151 </t>
  </si>
  <si>
    <t xml:space="preserve">Межбюджетные трансферты, передаваемые бюджетам субъектов Российской Федерации на государственную поддержку (грант) реализации лучших событийных региональных и межрегиональных проектов в рамках развития культурно-познавательного туризма
</t>
  </si>
  <si>
    <t xml:space="preserve">Межбюджетные трансферты, передаваемые бюджетам на государственную поддержку (грант) комплексного развития региональных и муниципальных учреждений культуры
</t>
  </si>
  <si>
    <t xml:space="preserve">000 2 02 04070 00 0000 151 </t>
  </si>
  <si>
    <t xml:space="preserve">802 2 02 04072 02 0000 151 </t>
  </si>
  <si>
    <t xml:space="preserve">802 2 02 04070 02 0000 151 </t>
  </si>
  <si>
    <t xml:space="preserve">Межбюджетные трансферты, передаваемые бюджетам субъектов Российской Федерации на государственную поддержку (грант) комплексного развития региональных и муниципальных учреждений культуры
</t>
  </si>
  <si>
    <t xml:space="preserve">000 2 02 04071 00 0000 151 </t>
  </si>
  <si>
    <t xml:space="preserve">802 2 02 04071 02 0000 151 </t>
  </si>
  <si>
    <t xml:space="preserve"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
</t>
  </si>
  <si>
    <t>000 2 02 02215 00 0000 151</t>
  </si>
  <si>
    <t>803 2 02 02215 02 0000 151</t>
  </si>
  <si>
    <t xml:space="preserve">Субсидии бюджетам субъектов Российской Федерации на создание в общеобразовательных организациях, расположенных в сельской местности, условий для занятий физической культурой и спортом
</t>
  </si>
  <si>
    <t>000 2 02 02204 00 0000 151</t>
  </si>
  <si>
    <t>Субсидии бюджетам на модернизацию региональных систем дошкольного образования</t>
  </si>
  <si>
    <t>803 2 02 02204 02 0000 151</t>
  </si>
  <si>
    <t>Субсидии бюджетам субъектов Российской Федерации на модернизацию региональных систем дошкольного образования</t>
  </si>
  <si>
    <t>855 2 02 02195 02 0000 151</t>
  </si>
  <si>
    <t xml:space="preserve">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
</t>
  </si>
  <si>
    <t>000 2 02 02999 00 0000 151</t>
  </si>
  <si>
    <t>855 2 02 02999 02 0000 151</t>
  </si>
  <si>
    <t>Прочие субсидии</t>
  </si>
  <si>
    <t>Прочие субсидии бюджетам субъектов Российской Федерации</t>
  </si>
  <si>
    <t>856 2 02 02051 02 0000 151</t>
  </si>
  <si>
    <t>801 2 02 02051 02 0000 151</t>
  </si>
  <si>
    <t>863 2 02 02051 02 0000 151</t>
  </si>
  <si>
    <t>000 2 02 02077 00 0000 151</t>
  </si>
  <si>
    <t>852 2 02 02077 02 0000 151</t>
  </si>
  <si>
    <t>802 2 02 02077 02 0000 151</t>
  </si>
  <si>
    <t>856 2 02 02077 02 0000 151</t>
  </si>
  <si>
    <t>824 2 02 02051 02 0000 151</t>
  </si>
  <si>
    <t>000 1 16 25000 01 0000 140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</si>
  <si>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</si>
  <si>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803 2 04 02990 02 0000 180</t>
  </si>
  <si>
    <t>812 2 07 02030 02 0000 180</t>
  </si>
  <si>
    <t>824 2 18 02010 02 0000 180</t>
  </si>
  <si>
    <t>853 2 18 02010 02 0000 180</t>
  </si>
  <si>
    <t>804 2 18 02020 02 0000 180</t>
  </si>
  <si>
    <t>854 2 18 02020 02 0000 180</t>
  </si>
  <si>
    <t>805 2 18 02030 02 0000 151</t>
  </si>
  <si>
    <t>820 2 18 02030 02 0000 151</t>
  </si>
  <si>
    <t>836 2 19 02000 02 0000 151</t>
  </si>
  <si>
    <t xml:space="preserve">803 2 02 04076 02 0000 151
</t>
  </si>
  <si>
    <t>000 2 02 02019 00 0000 151</t>
  </si>
  <si>
    <t xml:space="preserve"> Субсидии бюджетам на реализацию программ поддержки социально ориентированных некоммерческих организаций
</t>
  </si>
  <si>
    <t>863 2 02 02019 02 0000 151</t>
  </si>
  <si>
    <t xml:space="preserve"> Субсидии бюджетам  субъектов  Российской Федерации на реализацию программ поддержки социально ориентированных некоммерческих организаций
</t>
  </si>
  <si>
    <t>824 2 02 02009 02 0000 151</t>
  </si>
  <si>
    <t xml:space="preserve">Межбюджетные трансферты, передаваемые бюджетам на осуществление отдельных полномочий в области обеспечения лекарственными препаратами, а также специализированными продуктами лечебного питания
</t>
  </si>
  <si>
    <t xml:space="preserve">Субсидии бюджетам на софинансирование капитальных вложений в объекты государственной (муниципальной) собственности
</t>
  </si>
  <si>
    <t xml:space="preserve">Субсидии бюджетам субъектов Российской Федерации на софинансирование капитальных вложений в объекты государственной (муниципальной) собственности
</t>
  </si>
  <si>
    <t>Межбюджетные трансферты, передаваемые бюджетам на государственную поддержку лучших работников муниципальных учреждений культуры, находящихся на территориях сельских поселений</t>
  </si>
  <si>
    <t xml:space="preserve">Межбюджетные трансферты,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
</t>
  </si>
  <si>
    <t xml:space="preserve">000 2 02 04041 00 0000 151
</t>
  </si>
  <si>
    <t xml:space="preserve">802 2 02 04041 02 0000 151
</t>
  </si>
  <si>
    <t xml:space="preserve">Межбюджетные трансферты, передаваемые бюджетам субъектов Российской Федерации,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
</t>
  </si>
  <si>
    <t xml:space="preserve">Межбюджетные трансферты, передаваемые бюджетам субъектов Российской Федерации на создание и развитие сети многофункциональных центров предоставления государственных и муниципальных услуг
</t>
  </si>
  <si>
    <t xml:space="preserve">824 2 02 04061 02 0000 151
</t>
  </si>
  <si>
    <t xml:space="preserve">000 2 02 04061 00 0000 151
</t>
  </si>
  <si>
    <t xml:space="preserve">Межбюджетные трансферты, передаваемые бюджетам на создание и развитие сети многофункциональных центров предоставления государственных и муниципальных услуг
</t>
  </si>
  <si>
    <t>804 2 02 02124 02 0000 151</t>
  </si>
  <si>
    <t>Субсидии бюджетам субъектов Российской Федерации на приобретение специализированной лесопожарной техники и оборудования</t>
  </si>
  <si>
    <t xml:space="preserve">Межбюджетные трансферты, передаваемые бюджетам субъектов Российской Федерации на государственную поддержку (грант) больших, средних и малых городов – центров культуры и туризма
</t>
  </si>
  <si>
    <t xml:space="preserve">Межбюджетные трансферты, передаваемые бюджетам на государственную поддержку (грант) больших, средних и малых городов – центров культуры и туризма
</t>
  </si>
  <si>
    <t xml:space="preserve">Межбюджетные трансферты, передаваемые бюджетам субъектов Российской Федерации на финансовое обеспечение мероприятий, связанных с отдыхом и оздоровлением детей  в организациях отдыха детей и их оздоровления, расположенных в Республике Крым и 
г. Севастополе
</t>
  </si>
  <si>
    <t>"Об областном бюджете на 2015 год</t>
  </si>
  <si>
    <t xml:space="preserve">изменения </t>
  </si>
  <si>
    <t>изменения</t>
  </si>
  <si>
    <t>Плановый период</t>
  </si>
  <si>
    <t>(тыс. рублей)</t>
  </si>
  <si>
    <t>2016 год</t>
  </si>
  <si>
    <t>2017 год</t>
  </si>
  <si>
    <t>поступления налоговых и неналоговых доходов общей суммой, 
объемы безвозмездных поступлений по подстатьям 
классификации доходов бюджетов на 2016 год и на 2017 год</t>
  </si>
  <si>
    <t>Субвенции бюджетам на обеспечение жильем отдельных категорий граждан, установленных Федеральными законами от 12 января 1995 года 
№ 5-ФЗ "О  ветеранах" и от 24 ноября 1995 года № 181-ФЗ "О социальной защите инвалидов в Российской Федерации"</t>
  </si>
  <si>
    <t>000 2 02 03123 00 0000 151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</si>
  <si>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</si>
  <si>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805 2 02 03123 02 0000 151</t>
  </si>
  <si>
    <t>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</si>
  <si>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000 2 02 03007 00 0000 151
</t>
  </si>
  <si>
    <t xml:space="preserve">Субвенции бюджетам на составление (изменение) списков кандидатов в присяжные заседатели федеральных судов общей юрисдикции в Российской Федерации
</t>
  </si>
  <si>
    <r>
      <rPr>
        <sz val="12"/>
        <rFont val="Times New Roman"/>
        <family val="1"/>
        <charset val="204"/>
      </rPr>
      <t xml:space="preserve">836 </t>
    </r>
    <r>
      <rPr>
        <sz val="12"/>
        <color theme="1"/>
        <rFont val="Times New Roman"/>
        <family val="1"/>
      </rPr>
      <t>2 02 03007 02 0000 151</t>
    </r>
  </si>
  <si>
    <t xml:space="preserve">Субвенции бюджетам субъектов Российской Федерации на составление (изменение) списков кандидатов в присяжные заседатели федеральных судов общей юрисдикции в Российской Федерации
</t>
  </si>
  <si>
    <t>855 2 02 03121 02 0000 151</t>
  </si>
  <si>
    <t>Субвенции бюджетам субъектов Российской Федерации на проведение Всероссийской сельскохозяйственной переписи в 2016 году</t>
  </si>
  <si>
    <t>815 2 02 04091 02 0000 151</t>
  </si>
  <si>
    <t>Межбюджетные трансферты, передаваемые бюджетам субъектов Российской Федерации на финансовое обеспечение дорожной деятельности</t>
  </si>
  <si>
    <t>и на плановый период 2016 и 2017 годов"</t>
  </si>
  <si>
    <t>Денежные взыскания (штрафы) за нарушение законодательства Российской Федерации о пожарной безопасности</t>
  </si>
  <si>
    <t xml:space="preserve">000 2 02 02085 00 0000 151
</t>
  </si>
  <si>
    <t>855 2 02 02085 02 0000 151</t>
  </si>
  <si>
    <t>Субсидии бюджетам на осуществление мероприятий по обеспечению жильем граждан Российской Федерации, проживающих в сельской местности</t>
  </si>
  <si>
    <t>Субсидии бюджетам субъектов Российской Федерации на осуществление мероприятий по обеспечению жильем граждан Российской Федерации, проживающих в сельской местности</t>
  </si>
  <si>
    <t>Приложение 38</t>
  </si>
</sst>
</file>

<file path=xl/styles.xml><?xml version="1.0" encoding="utf-8"?>
<styleSheet xmlns="http://schemas.openxmlformats.org/spreadsheetml/2006/main">
  <numFmts count="1">
    <numFmt numFmtId="164" formatCode="#,##0.0"/>
  </numFmts>
  <fonts count="18">
    <font>
      <sz val="12"/>
      <color theme="1"/>
      <name val="Times New Roman"/>
      <family val="2"/>
      <charset val="204"/>
    </font>
    <font>
      <sz val="14"/>
      <color theme="1"/>
      <name val="Times New Roman Cyr"/>
      <family val="1"/>
      <charset val="204"/>
    </font>
    <font>
      <sz val="10"/>
      <color theme="1"/>
      <name val="Arial Cyr"/>
      <charset val="204"/>
    </font>
    <font>
      <sz val="14"/>
      <color theme="1"/>
      <name val="Times New Roman"/>
      <family val="1"/>
    </font>
    <font>
      <sz val="14"/>
      <color theme="1"/>
      <name val="Arial Cyr"/>
      <family val="2"/>
      <charset val="204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 Cyr"/>
      <family val="1"/>
      <charset val="204"/>
    </font>
    <font>
      <sz val="12"/>
      <color theme="1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 Cyr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8" fillId="2" borderId="1" xfId="0" applyNumberFormat="1" applyFont="1" applyFill="1" applyBorder="1" applyAlignment="1">
      <alignment horizontal="center" vertical="top" wrapText="1"/>
    </xf>
    <xf numFmtId="164" fontId="10" fillId="2" borderId="1" xfId="0" applyNumberFormat="1" applyFont="1" applyFill="1" applyBorder="1" applyAlignment="1">
      <alignment horizontal="center" vertical="top"/>
    </xf>
    <xf numFmtId="4" fontId="10" fillId="2" borderId="1" xfId="0" applyNumberFormat="1" applyFont="1" applyFill="1" applyBorder="1" applyAlignment="1">
      <alignment horizontal="center" vertical="top"/>
    </xf>
    <xf numFmtId="164" fontId="11" fillId="2" borderId="1" xfId="0" applyNumberFormat="1" applyFont="1" applyFill="1" applyBorder="1" applyAlignment="1">
      <alignment horizontal="center" vertical="top"/>
    </xf>
    <xf numFmtId="4" fontId="11" fillId="2" borderId="1" xfId="0" applyNumberFormat="1" applyFont="1" applyFill="1" applyBorder="1" applyAlignment="1">
      <alignment horizontal="center" vertical="top"/>
    </xf>
    <xf numFmtId="4" fontId="13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8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vertical="top"/>
    </xf>
    <xf numFmtId="0" fontId="14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center"/>
    </xf>
    <xf numFmtId="0" fontId="15" fillId="2" borderId="0" xfId="0" applyFont="1" applyFill="1" applyAlignment="1">
      <alignment vertical="top"/>
    </xf>
    <xf numFmtId="0" fontId="8" fillId="2" borderId="1" xfId="0" applyFont="1" applyFill="1" applyBorder="1" applyAlignment="1">
      <alignment horizontal="left" vertical="top"/>
    </xf>
    <xf numFmtId="164" fontId="2" fillId="2" borderId="0" xfId="0" applyNumberFormat="1" applyFont="1" applyFill="1" applyAlignment="1">
      <alignment horizontal="left" vertical="center" indent="57"/>
    </xf>
    <xf numFmtId="0" fontId="16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0" fillId="2" borderId="0" xfId="0" applyFont="1" applyFill="1" applyAlignment="1">
      <alignment vertical="top" wrapText="1"/>
    </xf>
    <xf numFmtId="0" fontId="0" fillId="2" borderId="0" xfId="0" applyFont="1" applyFill="1" applyAlignment="1">
      <alignment vertical="top"/>
    </xf>
    <xf numFmtId="0" fontId="6" fillId="2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28"/>
    </xf>
    <xf numFmtId="0" fontId="0" fillId="0" borderId="0" xfId="0" applyAlignment="1">
      <alignment horizontal="left" vertical="center" indent="28"/>
    </xf>
    <xf numFmtId="0" fontId="1" fillId="0" borderId="0" xfId="0" applyFont="1" applyFill="1" applyBorder="1" applyAlignment="1">
      <alignment horizontal="left" vertical="center" indent="28"/>
    </xf>
    <xf numFmtId="0" fontId="8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6" fillId="2" borderId="0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8" fillId="0" borderId="2" xfId="0" applyFont="1" applyBorder="1" applyAlignment="1">
      <alignment horizontal="right"/>
    </xf>
    <xf numFmtId="164" fontId="13" fillId="2" borderId="1" xfId="0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2"/>
  <sheetViews>
    <sheetView tabSelected="1" zoomScale="90" zoomScaleNormal="90" workbookViewId="0">
      <selection activeCell="S306" sqref="S305:S306"/>
    </sheetView>
  </sheetViews>
  <sheetFormatPr defaultRowHeight="12.75"/>
  <cols>
    <col min="1" max="1" width="24.125" style="8" customWidth="1"/>
    <col min="2" max="2" width="35" style="13" customWidth="1"/>
    <col min="3" max="3" width="13.625" style="11" customWidth="1"/>
    <col min="4" max="7" width="14" style="11" hidden="1" customWidth="1"/>
    <col min="8" max="8" width="13.125" style="11" hidden="1" customWidth="1"/>
    <col min="9" max="9" width="13.75" style="11" customWidth="1"/>
    <col min="10" max="13" width="14" style="11" hidden="1" customWidth="1"/>
    <col min="14" max="14" width="13.125" style="11" hidden="1" customWidth="1"/>
    <col min="15" max="255" width="9" style="8"/>
    <col min="256" max="256" width="24.375" style="8" customWidth="1"/>
    <col min="257" max="257" width="45.875" style="8" customWidth="1"/>
    <col min="258" max="258" width="13.875" style="8" customWidth="1"/>
    <col min="259" max="262" width="14" style="8" customWidth="1"/>
    <col min="263" max="263" width="18.25" style="8" customWidth="1"/>
    <col min="264" max="511" width="9" style="8"/>
    <col min="512" max="512" width="24.375" style="8" customWidth="1"/>
    <col min="513" max="513" width="45.875" style="8" customWidth="1"/>
    <col min="514" max="514" width="13.875" style="8" customWidth="1"/>
    <col min="515" max="518" width="14" style="8" customWidth="1"/>
    <col min="519" max="519" width="18.25" style="8" customWidth="1"/>
    <col min="520" max="767" width="9" style="8"/>
    <col min="768" max="768" width="24.375" style="8" customWidth="1"/>
    <col min="769" max="769" width="45.875" style="8" customWidth="1"/>
    <col min="770" max="770" width="13.875" style="8" customWidth="1"/>
    <col min="771" max="774" width="14" style="8" customWidth="1"/>
    <col min="775" max="775" width="18.25" style="8" customWidth="1"/>
    <col min="776" max="1023" width="9" style="8"/>
    <col min="1024" max="1024" width="24.375" style="8" customWidth="1"/>
    <col min="1025" max="1025" width="45.875" style="8" customWidth="1"/>
    <col min="1026" max="1026" width="13.875" style="8" customWidth="1"/>
    <col min="1027" max="1030" width="14" style="8" customWidth="1"/>
    <col min="1031" max="1031" width="18.25" style="8" customWidth="1"/>
    <col min="1032" max="1279" width="9" style="8"/>
    <col min="1280" max="1280" width="24.375" style="8" customWidth="1"/>
    <col min="1281" max="1281" width="45.875" style="8" customWidth="1"/>
    <col min="1282" max="1282" width="13.875" style="8" customWidth="1"/>
    <col min="1283" max="1286" width="14" style="8" customWidth="1"/>
    <col min="1287" max="1287" width="18.25" style="8" customWidth="1"/>
    <col min="1288" max="1535" width="9" style="8"/>
    <col min="1536" max="1536" width="24.375" style="8" customWidth="1"/>
    <col min="1537" max="1537" width="45.875" style="8" customWidth="1"/>
    <col min="1538" max="1538" width="13.875" style="8" customWidth="1"/>
    <col min="1539" max="1542" width="14" style="8" customWidth="1"/>
    <col min="1543" max="1543" width="18.25" style="8" customWidth="1"/>
    <col min="1544" max="1791" width="9" style="8"/>
    <col min="1792" max="1792" width="24.375" style="8" customWidth="1"/>
    <col min="1793" max="1793" width="45.875" style="8" customWidth="1"/>
    <col min="1794" max="1794" width="13.875" style="8" customWidth="1"/>
    <col min="1795" max="1798" width="14" style="8" customWidth="1"/>
    <col min="1799" max="1799" width="18.25" style="8" customWidth="1"/>
    <col min="1800" max="2047" width="9" style="8"/>
    <col min="2048" max="2048" width="24.375" style="8" customWidth="1"/>
    <col min="2049" max="2049" width="45.875" style="8" customWidth="1"/>
    <col min="2050" max="2050" width="13.875" style="8" customWidth="1"/>
    <col min="2051" max="2054" width="14" style="8" customWidth="1"/>
    <col min="2055" max="2055" width="18.25" style="8" customWidth="1"/>
    <col min="2056" max="2303" width="9" style="8"/>
    <col min="2304" max="2304" width="24.375" style="8" customWidth="1"/>
    <col min="2305" max="2305" width="45.875" style="8" customWidth="1"/>
    <col min="2306" max="2306" width="13.875" style="8" customWidth="1"/>
    <col min="2307" max="2310" width="14" style="8" customWidth="1"/>
    <col min="2311" max="2311" width="18.25" style="8" customWidth="1"/>
    <col min="2312" max="2559" width="9" style="8"/>
    <col min="2560" max="2560" width="24.375" style="8" customWidth="1"/>
    <col min="2561" max="2561" width="45.875" style="8" customWidth="1"/>
    <col min="2562" max="2562" width="13.875" style="8" customWidth="1"/>
    <col min="2563" max="2566" width="14" style="8" customWidth="1"/>
    <col min="2567" max="2567" width="18.25" style="8" customWidth="1"/>
    <col min="2568" max="2815" width="9" style="8"/>
    <col min="2816" max="2816" width="24.375" style="8" customWidth="1"/>
    <col min="2817" max="2817" width="45.875" style="8" customWidth="1"/>
    <col min="2818" max="2818" width="13.875" style="8" customWidth="1"/>
    <col min="2819" max="2822" width="14" style="8" customWidth="1"/>
    <col min="2823" max="2823" width="18.25" style="8" customWidth="1"/>
    <col min="2824" max="3071" width="9" style="8"/>
    <col min="3072" max="3072" width="24.375" style="8" customWidth="1"/>
    <col min="3073" max="3073" width="45.875" style="8" customWidth="1"/>
    <col min="3074" max="3074" width="13.875" style="8" customWidth="1"/>
    <col min="3075" max="3078" width="14" style="8" customWidth="1"/>
    <col min="3079" max="3079" width="18.25" style="8" customWidth="1"/>
    <col min="3080" max="3327" width="9" style="8"/>
    <col min="3328" max="3328" width="24.375" style="8" customWidth="1"/>
    <col min="3329" max="3329" width="45.875" style="8" customWidth="1"/>
    <col min="3330" max="3330" width="13.875" style="8" customWidth="1"/>
    <col min="3331" max="3334" width="14" style="8" customWidth="1"/>
    <col min="3335" max="3335" width="18.25" style="8" customWidth="1"/>
    <col min="3336" max="3583" width="9" style="8"/>
    <col min="3584" max="3584" width="24.375" style="8" customWidth="1"/>
    <col min="3585" max="3585" width="45.875" style="8" customWidth="1"/>
    <col min="3586" max="3586" width="13.875" style="8" customWidth="1"/>
    <col min="3587" max="3590" width="14" style="8" customWidth="1"/>
    <col min="3591" max="3591" width="18.25" style="8" customWidth="1"/>
    <col min="3592" max="3839" width="9" style="8"/>
    <col min="3840" max="3840" width="24.375" style="8" customWidth="1"/>
    <col min="3841" max="3841" width="45.875" style="8" customWidth="1"/>
    <col min="3842" max="3842" width="13.875" style="8" customWidth="1"/>
    <col min="3843" max="3846" width="14" style="8" customWidth="1"/>
    <col min="3847" max="3847" width="18.25" style="8" customWidth="1"/>
    <col min="3848" max="4095" width="9" style="8"/>
    <col min="4096" max="4096" width="24.375" style="8" customWidth="1"/>
    <col min="4097" max="4097" width="45.875" style="8" customWidth="1"/>
    <col min="4098" max="4098" width="13.875" style="8" customWidth="1"/>
    <col min="4099" max="4102" width="14" style="8" customWidth="1"/>
    <col min="4103" max="4103" width="18.25" style="8" customWidth="1"/>
    <col min="4104" max="4351" width="9" style="8"/>
    <col min="4352" max="4352" width="24.375" style="8" customWidth="1"/>
    <col min="4353" max="4353" width="45.875" style="8" customWidth="1"/>
    <col min="4354" max="4354" width="13.875" style="8" customWidth="1"/>
    <col min="4355" max="4358" width="14" style="8" customWidth="1"/>
    <col min="4359" max="4359" width="18.25" style="8" customWidth="1"/>
    <col min="4360" max="4607" width="9" style="8"/>
    <col min="4608" max="4608" width="24.375" style="8" customWidth="1"/>
    <col min="4609" max="4609" width="45.875" style="8" customWidth="1"/>
    <col min="4610" max="4610" width="13.875" style="8" customWidth="1"/>
    <col min="4611" max="4614" width="14" style="8" customWidth="1"/>
    <col min="4615" max="4615" width="18.25" style="8" customWidth="1"/>
    <col min="4616" max="4863" width="9" style="8"/>
    <col min="4864" max="4864" width="24.375" style="8" customWidth="1"/>
    <col min="4865" max="4865" width="45.875" style="8" customWidth="1"/>
    <col min="4866" max="4866" width="13.875" style="8" customWidth="1"/>
    <col min="4867" max="4870" width="14" style="8" customWidth="1"/>
    <col min="4871" max="4871" width="18.25" style="8" customWidth="1"/>
    <col min="4872" max="5119" width="9" style="8"/>
    <col min="5120" max="5120" width="24.375" style="8" customWidth="1"/>
    <col min="5121" max="5121" width="45.875" style="8" customWidth="1"/>
    <col min="5122" max="5122" width="13.875" style="8" customWidth="1"/>
    <col min="5123" max="5126" width="14" style="8" customWidth="1"/>
    <col min="5127" max="5127" width="18.25" style="8" customWidth="1"/>
    <col min="5128" max="5375" width="9" style="8"/>
    <col min="5376" max="5376" width="24.375" style="8" customWidth="1"/>
    <col min="5377" max="5377" width="45.875" style="8" customWidth="1"/>
    <col min="5378" max="5378" width="13.875" style="8" customWidth="1"/>
    <col min="5379" max="5382" width="14" style="8" customWidth="1"/>
    <col min="5383" max="5383" width="18.25" style="8" customWidth="1"/>
    <col min="5384" max="5631" width="9" style="8"/>
    <col min="5632" max="5632" width="24.375" style="8" customWidth="1"/>
    <col min="5633" max="5633" width="45.875" style="8" customWidth="1"/>
    <col min="5634" max="5634" width="13.875" style="8" customWidth="1"/>
    <col min="5635" max="5638" width="14" style="8" customWidth="1"/>
    <col min="5639" max="5639" width="18.25" style="8" customWidth="1"/>
    <col min="5640" max="5887" width="9" style="8"/>
    <col min="5888" max="5888" width="24.375" style="8" customWidth="1"/>
    <col min="5889" max="5889" width="45.875" style="8" customWidth="1"/>
    <col min="5890" max="5890" width="13.875" style="8" customWidth="1"/>
    <col min="5891" max="5894" width="14" style="8" customWidth="1"/>
    <col min="5895" max="5895" width="18.25" style="8" customWidth="1"/>
    <col min="5896" max="6143" width="9" style="8"/>
    <col min="6144" max="6144" width="24.375" style="8" customWidth="1"/>
    <col min="6145" max="6145" width="45.875" style="8" customWidth="1"/>
    <col min="6146" max="6146" width="13.875" style="8" customWidth="1"/>
    <col min="6147" max="6150" width="14" style="8" customWidth="1"/>
    <col min="6151" max="6151" width="18.25" style="8" customWidth="1"/>
    <col min="6152" max="6399" width="9" style="8"/>
    <col min="6400" max="6400" width="24.375" style="8" customWidth="1"/>
    <col min="6401" max="6401" width="45.875" style="8" customWidth="1"/>
    <col min="6402" max="6402" width="13.875" style="8" customWidth="1"/>
    <col min="6403" max="6406" width="14" style="8" customWidth="1"/>
    <col min="6407" max="6407" width="18.25" style="8" customWidth="1"/>
    <col min="6408" max="6655" width="9" style="8"/>
    <col min="6656" max="6656" width="24.375" style="8" customWidth="1"/>
    <col min="6657" max="6657" width="45.875" style="8" customWidth="1"/>
    <col min="6658" max="6658" width="13.875" style="8" customWidth="1"/>
    <col min="6659" max="6662" width="14" style="8" customWidth="1"/>
    <col min="6663" max="6663" width="18.25" style="8" customWidth="1"/>
    <col min="6664" max="6911" width="9" style="8"/>
    <col min="6912" max="6912" width="24.375" style="8" customWidth="1"/>
    <col min="6913" max="6913" width="45.875" style="8" customWidth="1"/>
    <col min="6914" max="6914" width="13.875" style="8" customWidth="1"/>
    <col min="6915" max="6918" width="14" style="8" customWidth="1"/>
    <col min="6919" max="6919" width="18.25" style="8" customWidth="1"/>
    <col min="6920" max="7167" width="9" style="8"/>
    <col min="7168" max="7168" width="24.375" style="8" customWidth="1"/>
    <col min="7169" max="7169" width="45.875" style="8" customWidth="1"/>
    <col min="7170" max="7170" width="13.875" style="8" customWidth="1"/>
    <col min="7171" max="7174" width="14" style="8" customWidth="1"/>
    <col min="7175" max="7175" width="18.25" style="8" customWidth="1"/>
    <col min="7176" max="7423" width="9" style="8"/>
    <col min="7424" max="7424" width="24.375" style="8" customWidth="1"/>
    <col min="7425" max="7425" width="45.875" style="8" customWidth="1"/>
    <col min="7426" max="7426" width="13.875" style="8" customWidth="1"/>
    <col min="7427" max="7430" width="14" style="8" customWidth="1"/>
    <col min="7431" max="7431" width="18.25" style="8" customWidth="1"/>
    <col min="7432" max="7679" width="9" style="8"/>
    <col min="7680" max="7680" width="24.375" style="8" customWidth="1"/>
    <col min="7681" max="7681" width="45.875" style="8" customWidth="1"/>
    <col min="7682" max="7682" width="13.875" style="8" customWidth="1"/>
    <col min="7683" max="7686" width="14" style="8" customWidth="1"/>
    <col min="7687" max="7687" width="18.25" style="8" customWidth="1"/>
    <col min="7688" max="7935" width="9" style="8"/>
    <col min="7936" max="7936" width="24.375" style="8" customWidth="1"/>
    <col min="7937" max="7937" width="45.875" style="8" customWidth="1"/>
    <col min="7938" max="7938" width="13.875" style="8" customWidth="1"/>
    <col min="7939" max="7942" width="14" style="8" customWidth="1"/>
    <col min="7943" max="7943" width="18.25" style="8" customWidth="1"/>
    <col min="7944" max="8191" width="9" style="8"/>
    <col min="8192" max="8192" width="24.375" style="8" customWidth="1"/>
    <col min="8193" max="8193" width="45.875" style="8" customWidth="1"/>
    <col min="8194" max="8194" width="13.875" style="8" customWidth="1"/>
    <col min="8195" max="8198" width="14" style="8" customWidth="1"/>
    <col min="8199" max="8199" width="18.25" style="8" customWidth="1"/>
    <col min="8200" max="8447" width="9" style="8"/>
    <col min="8448" max="8448" width="24.375" style="8" customWidth="1"/>
    <col min="8449" max="8449" width="45.875" style="8" customWidth="1"/>
    <col min="8450" max="8450" width="13.875" style="8" customWidth="1"/>
    <col min="8451" max="8454" width="14" style="8" customWidth="1"/>
    <col min="8455" max="8455" width="18.25" style="8" customWidth="1"/>
    <col min="8456" max="8703" width="9" style="8"/>
    <col min="8704" max="8704" width="24.375" style="8" customWidth="1"/>
    <col min="8705" max="8705" width="45.875" style="8" customWidth="1"/>
    <col min="8706" max="8706" width="13.875" style="8" customWidth="1"/>
    <col min="8707" max="8710" width="14" style="8" customWidth="1"/>
    <col min="8711" max="8711" width="18.25" style="8" customWidth="1"/>
    <col min="8712" max="8959" width="9" style="8"/>
    <col min="8960" max="8960" width="24.375" style="8" customWidth="1"/>
    <col min="8961" max="8961" width="45.875" style="8" customWidth="1"/>
    <col min="8962" max="8962" width="13.875" style="8" customWidth="1"/>
    <col min="8963" max="8966" width="14" style="8" customWidth="1"/>
    <col min="8967" max="8967" width="18.25" style="8" customWidth="1"/>
    <col min="8968" max="9215" width="9" style="8"/>
    <col min="9216" max="9216" width="24.375" style="8" customWidth="1"/>
    <col min="9217" max="9217" width="45.875" style="8" customWidth="1"/>
    <col min="9218" max="9218" width="13.875" style="8" customWidth="1"/>
    <col min="9219" max="9222" width="14" style="8" customWidth="1"/>
    <col min="9223" max="9223" width="18.25" style="8" customWidth="1"/>
    <col min="9224" max="9471" width="9" style="8"/>
    <col min="9472" max="9472" width="24.375" style="8" customWidth="1"/>
    <col min="9473" max="9473" width="45.875" style="8" customWidth="1"/>
    <col min="9474" max="9474" width="13.875" style="8" customWidth="1"/>
    <col min="9475" max="9478" width="14" style="8" customWidth="1"/>
    <col min="9479" max="9479" width="18.25" style="8" customWidth="1"/>
    <col min="9480" max="9727" width="9" style="8"/>
    <col min="9728" max="9728" width="24.375" style="8" customWidth="1"/>
    <col min="9729" max="9729" width="45.875" style="8" customWidth="1"/>
    <col min="9730" max="9730" width="13.875" style="8" customWidth="1"/>
    <col min="9731" max="9734" width="14" style="8" customWidth="1"/>
    <col min="9735" max="9735" width="18.25" style="8" customWidth="1"/>
    <col min="9736" max="9983" width="9" style="8"/>
    <col min="9984" max="9984" width="24.375" style="8" customWidth="1"/>
    <col min="9985" max="9985" width="45.875" style="8" customWidth="1"/>
    <col min="9986" max="9986" width="13.875" style="8" customWidth="1"/>
    <col min="9987" max="9990" width="14" style="8" customWidth="1"/>
    <col min="9991" max="9991" width="18.25" style="8" customWidth="1"/>
    <col min="9992" max="10239" width="9" style="8"/>
    <col min="10240" max="10240" width="24.375" style="8" customWidth="1"/>
    <col min="10241" max="10241" width="45.875" style="8" customWidth="1"/>
    <col min="10242" max="10242" width="13.875" style="8" customWidth="1"/>
    <col min="10243" max="10246" width="14" style="8" customWidth="1"/>
    <col min="10247" max="10247" width="18.25" style="8" customWidth="1"/>
    <col min="10248" max="10495" width="9" style="8"/>
    <col min="10496" max="10496" width="24.375" style="8" customWidth="1"/>
    <col min="10497" max="10497" width="45.875" style="8" customWidth="1"/>
    <col min="10498" max="10498" width="13.875" style="8" customWidth="1"/>
    <col min="10499" max="10502" width="14" style="8" customWidth="1"/>
    <col min="10503" max="10503" width="18.25" style="8" customWidth="1"/>
    <col min="10504" max="10751" width="9" style="8"/>
    <col min="10752" max="10752" width="24.375" style="8" customWidth="1"/>
    <col min="10753" max="10753" width="45.875" style="8" customWidth="1"/>
    <col min="10754" max="10754" width="13.875" style="8" customWidth="1"/>
    <col min="10755" max="10758" width="14" style="8" customWidth="1"/>
    <col min="10759" max="10759" width="18.25" style="8" customWidth="1"/>
    <col min="10760" max="11007" width="9" style="8"/>
    <col min="11008" max="11008" width="24.375" style="8" customWidth="1"/>
    <col min="11009" max="11009" width="45.875" style="8" customWidth="1"/>
    <col min="11010" max="11010" width="13.875" style="8" customWidth="1"/>
    <col min="11011" max="11014" width="14" style="8" customWidth="1"/>
    <col min="11015" max="11015" width="18.25" style="8" customWidth="1"/>
    <col min="11016" max="11263" width="9" style="8"/>
    <col min="11264" max="11264" width="24.375" style="8" customWidth="1"/>
    <col min="11265" max="11265" width="45.875" style="8" customWidth="1"/>
    <col min="11266" max="11266" width="13.875" style="8" customWidth="1"/>
    <col min="11267" max="11270" width="14" style="8" customWidth="1"/>
    <col min="11271" max="11271" width="18.25" style="8" customWidth="1"/>
    <col min="11272" max="11519" width="9" style="8"/>
    <col min="11520" max="11520" width="24.375" style="8" customWidth="1"/>
    <col min="11521" max="11521" width="45.875" style="8" customWidth="1"/>
    <col min="11522" max="11522" width="13.875" style="8" customWidth="1"/>
    <col min="11523" max="11526" width="14" style="8" customWidth="1"/>
    <col min="11527" max="11527" width="18.25" style="8" customWidth="1"/>
    <col min="11528" max="11775" width="9" style="8"/>
    <col min="11776" max="11776" width="24.375" style="8" customWidth="1"/>
    <col min="11777" max="11777" width="45.875" style="8" customWidth="1"/>
    <col min="11778" max="11778" width="13.875" style="8" customWidth="1"/>
    <col min="11779" max="11782" width="14" style="8" customWidth="1"/>
    <col min="11783" max="11783" width="18.25" style="8" customWidth="1"/>
    <col min="11784" max="12031" width="9" style="8"/>
    <col min="12032" max="12032" width="24.375" style="8" customWidth="1"/>
    <col min="12033" max="12033" width="45.875" style="8" customWidth="1"/>
    <col min="12034" max="12034" width="13.875" style="8" customWidth="1"/>
    <col min="12035" max="12038" width="14" style="8" customWidth="1"/>
    <col min="12039" max="12039" width="18.25" style="8" customWidth="1"/>
    <col min="12040" max="12287" width="9" style="8"/>
    <col min="12288" max="12288" width="24.375" style="8" customWidth="1"/>
    <col min="12289" max="12289" width="45.875" style="8" customWidth="1"/>
    <col min="12290" max="12290" width="13.875" style="8" customWidth="1"/>
    <col min="12291" max="12294" width="14" style="8" customWidth="1"/>
    <col min="12295" max="12295" width="18.25" style="8" customWidth="1"/>
    <col min="12296" max="12543" width="9" style="8"/>
    <col min="12544" max="12544" width="24.375" style="8" customWidth="1"/>
    <col min="12545" max="12545" width="45.875" style="8" customWidth="1"/>
    <col min="12546" max="12546" width="13.875" style="8" customWidth="1"/>
    <col min="12547" max="12550" width="14" style="8" customWidth="1"/>
    <col min="12551" max="12551" width="18.25" style="8" customWidth="1"/>
    <col min="12552" max="12799" width="9" style="8"/>
    <col min="12800" max="12800" width="24.375" style="8" customWidth="1"/>
    <col min="12801" max="12801" width="45.875" style="8" customWidth="1"/>
    <col min="12802" max="12802" width="13.875" style="8" customWidth="1"/>
    <col min="12803" max="12806" width="14" style="8" customWidth="1"/>
    <col min="12807" max="12807" width="18.25" style="8" customWidth="1"/>
    <col min="12808" max="13055" width="9" style="8"/>
    <col min="13056" max="13056" width="24.375" style="8" customWidth="1"/>
    <col min="13057" max="13057" width="45.875" style="8" customWidth="1"/>
    <col min="13058" max="13058" width="13.875" style="8" customWidth="1"/>
    <col min="13059" max="13062" width="14" style="8" customWidth="1"/>
    <col min="13063" max="13063" width="18.25" style="8" customWidth="1"/>
    <col min="13064" max="13311" width="9" style="8"/>
    <col min="13312" max="13312" width="24.375" style="8" customWidth="1"/>
    <col min="13313" max="13313" width="45.875" style="8" customWidth="1"/>
    <col min="13314" max="13314" width="13.875" style="8" customWidth="1"/>
    <col min="13315" max="13318" width="14" style="8" customWidth="1"/>
    <col min="13319" max="13319" width="18.25" style="8" customWidth="1"/>
    <col min="13320" max="13567" width="9" style="8"/>
    <col min="13568" max="13568" width="24.375" style="8" customWidth="1"/>
    <col min="13569" max="13569" width="45.875" style="8" customWidth="1"/>
    <col min="13570" max="13570" width="13.875" style="8" customWidth="1"/>
    <col min="13571" max="13574" width="14" style="8" customWidth="1"/>
    <col min="13575" max="13575" width="18.25" style="8" customWidth="1"/>
    <col min="13576" max="13823" width="9" style="8"/>
    <col min="13824" max="13824" width="24.375" style="8" customWidth="1"/>
    <col min="13825" max="13825" width="45.875" style="8" customWidth="1"/>
    <col min="13826" max="13826" width="13.875" style="8" customWidth="1"/>
    <col min="13827" max="13830" width="14" style="8" customWidth="1"/>
    <col min="13831" max="13831" width="18.25" style="8" customWidth="1"/>
    <col min="13832" max="14079" width="9" style="8"/>
    <col min="14080" max="14080" width="24.375" style="8" customWidth="1"/>
    <col min="14081" max="14081" width="45.875" style="8" customWidth="1"/>
    <col min="14082" max="14082" width="13.875" style="8" customWidth="1"/>
    <col min="14083" max="14086" width="14" style="8" customWidth="1"/>
    <col min="14087" max="14087" width="18.25" style="8" customWidth="1"/>
    <col min="14088" max="14335" width="9" style="8"/>
    <col min="14336" max="14336" width="24.375" style="8" customWidth="1"/>
    <col min="14337" max="14337" width="45.875" style="8" customWidth="1"/>
    <col min="14338" max="14338" width="13.875" style="8" customWidth="1"/>
    <col min="14339" max="14342" width="14" style="8" customWidth="1"/>
    <col min="14343" max="14343" width="18.25" style="8" customWidth="1"/>
    <col min="14344" max="14591" width="9" style="8"/>
    <col min="14592" max="14592" width="24.375" style="8" customWidth="1"/>
    <col min="14593" max="14593" width="45.875" style="8" customWidth="1"/>
    <col min="14594" max="14594" width="13.875" style="8" customWidth="1"/>
    <col min="14595" max="14598" width="14" style="8" customWidth="1"/>
    <col min="14599" max="14599" width="18.25" style="8" customWidth="1"/>
    <col min="14600" max="14847" width="9" style="8"/>
    <col min="14848" max="14848" width="24.375" style="8" customWidth="1"/>
    <col min="14849" max="14849" width="45.875" style="8" customWidth="1"/>
    <col min="14850" max="14850" width="13.875" style="8" customWidth="1"/>
    <col min="14851" max="14854" width="14" style="8" customWidth="1"/>
    <col min="14855" max="14855" width="18.25" style="8" customWidth="1"/>
    <col min="14856" max="15103" width="9" style="8"/>
    <col min="15104" max="15104" width="24.375" style="8" customWidth="1"/>
    <col min="15105" max="15105" width="45.875" style="8" customWidth="1"/>
    <col min="15106" max="15106" width="13.875" style="8" customWidth="1"/>
    <col min="15107" max="15110" width="14" style="8" customWidth="1"/>
    <col min="15111" max="15111" width="18.25" style="8" customWidth="1"/>
    <col min="15112" max="15359" width="9" style="8"/>
    <col min="15360" max="15360" width="24.375" style="8" customWidth="1"/>
    <col min="15361" max="15361" width="45.875" style="8" customWidth="1"/>
    <col min="15362" max="15362" width="13.875" style="8" customWidth="1"/>
    <col min="15363" max="15366" width="14" style="8" customWidth="1"/>
    <col min="15367" max="15367" width="18.25" style="8" customWidth="1"/>
    <col min="15368" max="15615" width="9" style="8"/>
    <col min="15616" max="15616" width="24.375" style="8" customWidth="1"/>
    <col min="15617" max="15617" width="45.875" style="8" customWidth="1"/>
    <col min="15618" max="15618" width="13.875" style="8" customWidth="1"/>
    <col min="15619" max="15622" width="14" style="8" customWidth="1"/>
    <col min="15623" max="15623" width="18.25" style="8" customWidth="1"/>
    <col min="15624" max="15871" width="9" style="8"/>
    <col min="15872" max="15872" width="24.375" style="8" customWidth="1"/>
    <col min="15873" max="15873" width="45.875" style="8" customWidth="1"/>
    <col min="15874" max="15874" width="13.875" style="8" customWidth="1"/>
    <col min="15875" max="15878" width="14" style="8" customWidth="1"/>
    <col min="15879" max="15879" width="18.25" style="8" customWidth="1"/>
    <col min="15880" max="16127" width="9" style="8"/>
    <col min="16128" max="16128" width="24.375" style="8" customWidth="1"/>
    <col min="16129" max="16129" width="45.875" style="8" customWidth="1"/>
    <col min="16130" max="16130" width="13.875" style="8" customWidth="1"/>
    <col min="16131" max="16134" width="14" style="8" customWidth="1"/>
    <col min="16135" max="16135" width="18.25" style="8" customWidth="1"/>
    <col min="16136" max="16384" width="9" style="8"/>
  </cols>
  <sheetData>
    <row r="1" spans="1:14" s="13" customFormat="1" ht="18.75" customHeight="1">
      <c r="A1" s="26" t="s">
        <v>530</v>
      </c>
      <c r="B1" s="26"/>
      <c r="C1" s="26"/>
      <c r="D1" s="26"/>
      <c r="E1" s="27"/>
      <c r="F1" s="27"/>
      <c r="G1" s="27"/>
      <c r="H1" s="27"/>
      <c r="I1" s="27"/>
    </row>
    <row r="2" spans="1:14" s="13" customFormat="1" ht="18.75" customHeight="1">
      <c r="A2" s="28" t="s">
        <v>0</v>
      </c>
      <c r="B2" s="27"/>
      <c r="C2" s="27"/>
      <c r="D2" s="27"/>
      <c r="E2" s="27"/>
      <c r="F2" s="27"/>
      <c r="G2" s="27"/>
      <c r="H2" s="27"/>
      <c r="I2" s="27"/>
    </row>
    <row r="3" spans="1:14" s="13" customFormat="1" ht="18.75" customHeight="1">
      <c r="A3" s="28" t="s">
        <v>503</v>
      </c>
      <c r="B3" s="27"/>
      <c r="C3" s="27"/>
      <c r="D3" s="27"/>
      <c r="E3" s="27"/>
      <c r="F3" s="27"/>
      <c r="G3" s="27"/>
      <c r="H3" s="27"/>
      <c r="I3" s="27"/>
    </row>
    <row r="4" spans="1:14" s="13" customFormat="1" ht="18.75">
      <c r="A4" s="28" t="s">
        <v>524</v>
      </c>
      <c r="B4" s="27"/>
      <c r="C4" s="27"/>
      <c r="D4" s="27"/>
      <c r="E4" s="27"/>
      <c r="F4" s="27"/>
      <c r="G4" s="27"/>
      <c r="H4" s="27"/>
      <c r="I4" s="27"/>
      <c r="J4" s="20"/>
      <c r="K4" s="20"/>
      <c r="L4" s="20"/>
      <c r="M4" s="20"/>
      <c r="N4" s="20"/>
    </row>
    <row r="5" spans="1:14" ht="23.25" customHeight="1">
      <c r="A5" s="14"/>
      <c r="B5" s="15"/>
      <c r="C5" s="15"/>
      <c r="I5" s="15"/>
    </row>
    <row r="6" spans="1:14" ht="18.75" customHeight="1">
      <c r="A6" s="35" t="s">
        <v>1</v>
      </c>
      <c r="B6" s="35"/>
      <c r="C6" s="33"/>
      <c r="D6" s="33"/>
      <c r="E6" s="33"/>
      <c r="F6" s="33"/>
      <c r="G6" s="33"/>
      <c r="H6" s="33"/>
      <c r="I6" s="34"/>
      <c r="J6" s="8"/>
      <c r="K6" s="8"/>
      <c r="L6" s="8"/>
      <c r="M6" s="8"/>
      <c r="N6" s="8"/>
    </row>
    <row r="7" spans="1:14" ht="59.25" customHeight="1">
      <c r="A7" s="32" t="s">
        <v>510</v>
      </c>
      <c r="B7" s="32"/>
      <c r="C7" s="33"/>
      <c r="D7" s="33"/>
      <c r="E7" s="33"/>
      <c r="F7" s="33"/>
      <c r="G7" s="33"/>
      <c r="H7" s="33"/>
      <c r="I7" s="34"/>
      <c r="J7" s="8"/>
      <c r="K7" s="8"/>
      <c r="L7" s="8"/>
      <c r="M7" s="8"/>
      <c r="N7" s="8"/>
    </row>
    <row r="8" spans="1:14" ht="18.75">
      <c r="A8" s="25"/>
      <c r="B8" s="25"/>
      <c r="C8" s="23"/>
      <c r="D8" s="24"/>
      <c r="E8" s="24"/>
      <c r="F8" s="24"/>
      <c r="G8" s="24"/>
      <c r="H8" s="24"/>
      <c r="I8" s="8"/>
      <c r="J8" s="8"/>
      <c r="K8" s="8"/>
      <c r="L8" s="8"/>
      <c r="M8" s="8"/>
      <c r="N8" s="8"/>
    </row>
    <row r="9" spans="1:14" ht="21.75" customHeight="1">
      <c r="A9" s="16"/>
      <c r="B9" s="17"/>
      <c r="C9" s="8"/>
      <c r="I9" s="38" t="s">
        <v>507</v>
      </c>
      <c r="J9" s="38"/>
    </row>
    <row r="10" spans="1:14" ht="16.5" customHeight="1">
      <c r="A10" s="29" t="s">
        <v>2</v>
      </c>
      <c r="B10" s="29" t="s">
        <v>3</v>
      </c>
      <c r="C10" s="36" t="s">
        <v>506</v>
      </c>
      <c r="D10" s="37"/>
      <c r="E10" s="37"/>
      <c r="F10" s="37"/>
      <c r="G10" s="37"/>
      <c r="H10" s="37"/>
      <c r="I10" s="37"/>
    </row>
    <row r="11" spans="1:14" ht="17.25" customHeight="1">
      <c r="A11" s="30"/>
      <c r="B11" s="31"/>
      <c r="C11" s="1" t="s">
        <v>508</v>
      </c>
      <c r="D11" s="1" t="s">
        <v>329</v>
      </c>
      <c r="E11" s="1" t="s">
        <v>504</v>
      </c>
      <c r="F11" s="1" t="s">
        <v>505</v>
      </c>
      <c r="G11" s="1" t="s">
        <v>329</v>
      </c>
      <c r="H11" s="1" t="s">
        <v>4</v>
      </c>
      <c r="I11" s="1" t="s">
        <v>509</v>
      </c>
      <c r="J11" s="1" t="s">
        <v>329</v>
      </c>
      <c r="K11" s="1" t="s">
        <v>504</v>
      </c>
      <c r="L11" s="1" t="s">
        <v>505</v>
      </c>
      <c r="M11" s="1" t="s">
        <v>329</v>
      </c>
      <c r="N11" s="1" t="s">
        <v>4</v>
      </c>
    </row>
    <row r="12" spans="1:14" ht="17.25" customHeight="1">
      <c r="A12" s="10" t="s">
        <v>5</v>
      </c>
      <c r="B12" s="10" t="s">
        <v>6</v>
      </c>
      <c r="C12" s="2">
        <f t="shared" ref="C12" si="0">C13+C16+C18+C21+C25+C28+C31+C37+C43+C47+C50+C53+C55+C70</f>
        <v>26144397.400000002</v>
      </c>
      <c r="D12" s="2">
        <f t="shared" ref="D12:I12" si="1">D13+D16+D18+D21+D25+D28+D31+D37+D43+D47+D50+D53+D55+D70</f>
        <v>0</v>
      </c>
      <c r="E12" s="2">
        <f t="shared" si="1"/>
        <v>0</v>
      </c>
      <c r="F12" s="2">
        <f t="shared" si="1"/>
        <v>0</v>
      </c>
      <c r="G12" s="2">
        <f t="shared" si="1"/>
        <v>0</v>
      </c>
      <c r="H12" s="3">
        <f t="shared" si="1"/>
        <v>26144397.400000002</v>
      </c>
      <c r="I12" s="2">
        <f t="shared" si="1"/>
        <v>27535471.300000004</v>
      </c>
      <c r="J12" s="2">
        <f t="shared" ref="J12:N12" si="2">J13+J16+J18+J21+J25+J28+J31+J37+J43+J47+J50+J53+J55+J70</f>
        <v>0</v>
      </c>
      <c r="K12" s="2">
        <f t="shared" si="2"/>
        <v>0</v>
      </c>
      <c r="L12" s="2">
        <f t="shared" si="2"/>
        <v>0</v>
      </c>
      <c r="M12" s="2">
        <f t="shared" si="2"/>
        <v>0</v>
      </c>
      <c r="N12" s="3">
        <f t="shared" si="2"/>
        <v>27535471.300000004</v>
      </c>
    </row>
    <row r="13" spans="1:14" ht="15.75" hidden="1" customHeight="1">
      <c r="A13" s="9" t="s">
        <v>7</v>
      </c>
      <c r="B13" s="9" t="s">
        <v>8</v>
      </c>
      <c r="C13" s="4">
        <f t="shared" ref="C13" si="3">C14+C15</f>
        <v>17137991.699999999</v>
      </c>
      <c r="D13" s="4">
        <f t="shared" ref="D13:I13" si="4">D14+D15</f>
        <v>0</v>
      </c>
      <c r="E13" s="4">
        <f t="shared" si="4"/>
        <v>0</v>
      </c>
      <c r="F13" s="4">
        <f t="shared" si="4"/>
        <v>0</v>
      </c>
      <c r="G13" s="4">
        <f t="shared" si="4"/>
        <v>0</v>
      </c>
      <c r="H13" s="5">
        <f t="shared" si="4"/>
        <v>17137991.699999999</v>
      </c>
      <c r="I13" s="4">
        <f t="shared" si="4"/>
        <v>18604153.200000003</v>
      </c>
      <c r="J13" s="4">
        <f t="shared" ref="J13:N13" si="5">J14+J15</f>
        <v>0</v>
      </c>
      <c r="K13" s="4">
        <f t="shared" si="5"/>
        <v>0</v>
      </c>
      <c r="L13" s="4">
        <f t="shared" si="5"/>
        <v>0</v>
      </c>
      <c r="M13" s="4">
        <f t="shared" si="5"/>
        <v>0</v>
      </c>
      <c r="N13" s="5">
        <f t="shared" si="5"/>
        <v>18604153.200000003</v>
      </c>
    </row>
    <row r="14" spans="1:14" ht="15.75" hidden="1" customHeight="1">
      <c r="A14" s="9" t="s">
        <v>9</v>
      </c>
      <c r="B14" s="9" t="s">
        <v>10</v>
      </c>
      <c r="C14" s="4">
        <v>5913901</v>
      </c>
      <c r="D14" s="4"/>
      <c r="E14" s="4"/>
      <c r="F14" s="4"/>
      <c r="G14" s="4"/>
      <c r="H14" s="5">
        <f>SUM(C14:G14)</f>
        <v>5913901</v>
      </c>
      <c r="I14" s="4">
        <v>6471965.9000000004</v>
      </c>
      <c r="J14" s="4"/>
      <c r="K14" s="4"/>
      <c r="L14" s="4"/>
      <c r="M14" s="4"/>
      <c r="N14" s="5">
        <f>SUM(I14:M14)</f>
        <v>6471965.9000000004</v>
      </c>
    </row>
    <row r="15" spans="1:14" ht="15.75" hidden="1" customHeight="1">
      <c r="A15" s="9" t="s">
        <v>11</v>
      </c>
      <c r="B15" s="9" t="s">
        <v>12</v>
      </c>
      <c r="C15" s="4">
        <v>11224090.699999999</v>
      </c>
      <c r="D15" s="4"/>
      <c r="E15" s="4"/>
      <c r="F15" s="4"/>
      <c r="G15" s="4"/>
      <c r="H15" s="5">
        <f>SUM(C15:G15)</f>
        <v>11224090.699999999</v>
      </c>
      <c r="I15" s="4">
        <v>12132187.300000001</v>
      </c>
      <c r="J15" s="4"/>
      <c r="K15" s="4"/>
      <c r="L15" s="4"/>
      <c r="M15" s="4"/>
      <c r="N15" s="5">
        <f>SUM(I15:M15)</f>
        <v>12132187.300000001</v>
      </c>
    </row>
    <row r="16" spans="1:14" ht="47.25" hidden="1" customHeight="1">
      <c r="A16" s="9" t="s">
        <v>13</v>
      </c>
      <c r="B16" s="9" t="s">
        <v>14</v>
      </c>
      <c r="C16" s="4">
        <f t="shared" ref="C16:N16" si="6">C17</f>
        <v>3004763.1</v>
      </c>
      <c r="D16" s="4">
        <f t="shared" si="6"/>
        <v>0</v>
      </c>
      <c r="E16" s="4">
        <f t="shared" si="6"/>
        <v>0</v>
      </c>
      <c r="F16" s="4">
        <f t="shared" si="6"/>
        <v>0</v>
      </c>
      <c r="G16" s="4">
        <f t="shared" si="6"/>
        <v>0</v>
      </c>
      <c r="H16" s="5">
        <f t="shared" si="6"/>
        <v>3004763.1</v>
      </c>
      <c r="I16" s="4">
        <f t="shared" si="6"/>
        <v>2714240.5</v>
      </c>
      <c r="J16" s="4">
        <f t="shared" si="6"/>
        <v>0</v>
      </c>
      <c r="K16" s="4">
        <f t="shared" si="6"/>
        <v>0</v>
      </c>
      <c r="L16" s="4">
        <f t="shared" si="6"/>
        <v>0</v>
      </c>
      <c r="M16" s="4">
        <f t="shared" si="6"/>
        <v>0</v>
      </c>
      <c r="N16" s="5">
        <f t="shared" si="6"/>
        <v>2714240.5</v>
      </c>
    </row>
    <row r="17" spans="1:14" ht="47.25" hidden="1" customHeight="1">
      <c r="A17" s="9" t="s">
        <v>15</v>
      </c>
      <c r="B17" s="9" t="s">
        <v>16</v>
      </c>
      <c r="C17" s="4">
        <v>3004763.1</v>
      </c>
      <c r="D17" s="4"/>
      <c r="E17" s="4"/>
      <c r="F17" s="4"/>
      <c r="G17" s="4"/>
      <c r="H17" s="5">
        <f>SUM(C17:G17)</f>
        <v>3004763.1</v>
      </c>
      <c r="I17" s="4">
        <v>2714240.5</v>
      </c>
      <c r="J17" s="4"/>
      <c r="K17" s="4"/>
      <c r="L17" s="4"/>
      <c r="M17" s="4"/>
      <c r="N17" s="5">
        <f>SUM(I17:M17)</f>
        <v>2714240.5</v>
      </c>
    </row>
    <row r="18" spans="1:14" ht="15.75" hidden="1" customHeight="1">
      <c r="A18" s="9" t="s">
        <v>17</v>
      </c>
      <c r="B18" s="9" t="s">
        <v>18</v>
      </c>
      <c r="C18" s="4">
        <f t="shared" ref="C18" si="7">C19+C20</f>
        <v>1865258.6</v>
      </c>
      <c r="D18" s="4">
        <f t="shared" ref="D18:I18" si="8">D19+D20</f>
        <v>0</v>
      </c>
      <c r="E18" s="4">
        <f t="shared" si="8"/>
        <v>0</v>
      </c>
      <c r="F18" s="4">
        <f t="shared" si="8"/>
        <v>0</v>
      </c>
      <c r="G18" s="4">
        <f t="shared" si="8"/>
        <v>0</v>
      </c>
      <c r="H18" s="4">
        <f t="shared" si="8"/>
        <v>1865258.6</v>
      </c>
      <c r="I18" s="4">
        <f t="shared" si="8"/>
        <v>1964328.6</v>
      </c>
      <c r="J18" s="4">
        <f t="shared" ref="J18:N18" si="9">J19+J20</f>
        <v>0</v>
      </c>
      <c r="K18" s="4">
        <f t="shared" si="9"/>
        <v>0</v>
      </c>
      <c r="L18" s="4">
        <f t="shared" si="9"/>
        <v>0</v>
      </c>
      <c r="M18" s="4">
        <f t="shared" si="9"/>
        <v>0</v>
      </c>
      <c r="N18" s="4">
        <f t="shared" si="9"/>
        <v>1964328.6</v>
      </c>
    </row>
    <row r="19" spans="1:14" ht="31.5" hidden="1" customHeight="1">
      <c r="A19" s="9" t="s">
        <v>19</v>
      </c>
      <c r="B19" s="9" t="s">
        <v>20</v>
      </c>
      <c r="C19" s="4">
        <v>1865258.6</v>
      </c>
      <c r="D19" s="4"/>
      <c r="E19" s="4"/>
      <c r="F19" s="4"/>
      <c r="G19" s="4"/>
      <c r="H19" s="5">
        <f>SUM(C19:G19)</f>
        <v>1865258.6</v>
      </c>
      <c r="I19" s="4">
        <v>1964328.6</v>
      </c>
      <c r="J19" s="4"/>
      <c r="K19" s="4"/>
      <c r="L19" s="4"/>
      <c r="M19" s="4"/>
      <c r="N19" s="5">
        <f>SUM(I19:M19)</f>
        <v>1964328.6</v>
      </c>
    </row>
    <row r="20" spans="1:14" ht="15.75" hidden="1" customHeight="1">
      <c r="A20" s="9" t="s">
        <v>21</v>
      </c>
      <c r="B20" s="9" t="s">
        <v>22</v>
      </c>
      <c r="C20" s="4"/>
      <c r="D20" s="4"/>
      <c r="E20" s="4"/>
      <c r="F20" s="4"/>
      <c r="G20" s="4"/>
      <c r="H20" s="5">
        <f>SUM(C20:G20)</f>
        <v>0</v>
      </c>
      <c r="I20" s="4"/>
      <c r="J20" s="4"/>
      <c r="K20" s="4"/>
      <c r="L20" s="4"/>
      <c r="M20" s="4"/>
      <c r="N20" s="5">
        <f>SUM(I20:M20)</f>
        <v>0</v>
      </c>
    </row>
    <row r="21" spans="1:14" ht="15.75" hidden="1" customHeight="1">
      <c r="A21" s="9" t="s">
        <v>23</v>
      </c>
      <c r="B21" s="9" t="s">
        <v>24</v>
      </c>
      <c r="C21" s="4">
        <f t="shared" ref="C21" si="10">C22+C23+C24</f>
        <v>2847685.5</v>
      </c>
      <c r="D21" s="4">
        <f t="shared" ref="D21:I21" si="11">D22+D23+D24</f>
        <v>0</v>
      </c>
      <c r="E21" s="4">
        <f t="shared" si="11"/>
        <v>0</v>
      </c>
      <c r="F21" s="4">
        <f t="shared" si="11"/>
        <v>0</v>
      </c>
      <c r="G21" s="4">
        <f t="shared" si="11"/>
        <v>0</v>
      </c>
      <c r="H21" s="5">
        <f t="shared" si="11"/>
        <v>2847685.5</v>
      </c>
      <c r="I21" s="4">
        <f t="shared" si="11"/>
        <v>2931618.5</v>
      </c>
      <c r="J21" s="4">
        <f t="shared" ref="J21:N21" si="12">J22+J23+J24</f>
        <v>0</v>
      </c>
      <c r="K21" s="4">
        <f t="shared" si="12"/>
        <v>0</v>
      </c>
      <c r="L21" s="4">
        <f t="shared" si="12"/>
        <v>0</v>
      </c>
      <c r="M21" s="4">
        <f t="shared" si="12"/>
        <v>0</v>
      </c>
      <c r="N21" s="5">
        <f t="shared" si="12"/>
        <v>2931618.5</v>
      </c>
    </row>
    <row r="22" spans="1:14" ht="15.75" hidden="1" customHeight="1">
      <c r="A22" s="9" t="s">
        <v>25</v>
      </c>
      <c r="B22" s="9" t="s">
        <v>26</v>
      </c>
      <c r="C22" s="4">
        <v>1763797.5</v>
      </c>
      <c r="D22" s="4"/>
      <c r="E22" s="4"/>
      <c r="F22" s="4"/>
      <c r="G22" s="4"/>
      <c r="H22" s="5">
        <f>SUM(C22:G22)</f>
        <v>1763797.5</v>
      </c>
      <c r="I22" s="4">
        <v>1825530.4</v>
      </c>
      <c r="J22" s="4"/>
      <c r="K22" s="4"/>
      <c r="L22" s="4"/>
      <c r="M22" s="4"/>
      <c r="N22" s="5">
        <f>SUM(I22:M22)</f>
        <v>1825530.4</v>
      </c>
    </row>
    <row r="23" spans="1:14" ht="15.75" hidden="1" customHeight="1">
      <c r="A23" s="9" t="s">
        <v>27</v>
      </c>
      <c r="B23" s="9" t="s">
        <v>28</v>
      </c>
      <c r="C23" s="4">
        <v>1081368</v>
      </c>
      <c r="D23" s="4"/>
      <c r="E23" s="4"/>
      <c r="F23" s="4"/>
      <c r="G23" s="4"/>
      <c r="H23" s="5">
        <f>SUM(C23:G23)</f>
        <v>1081368</v>
      </c>
      <c r="I23" s="4">
        <v>1103568.1000000001</v>
      </c>
      <c r="J23" s="4"/>
      <c r="K23" s="4"/>
      <c r="L23" s="4"/>
      <c r="M23" s="4"/>
      <c r="N23" s="5">
        <f>SUM(I23:M23)</f>
        <v>1103568.1000000001</v>
      </c>
    </row>
    <row r="24" spans="1:14" ht="15.75" hidden="1" customHeight="1">
      <c r="A24" s="9" t="s">
        <v>29</v>
      </c>
      <c r="B24" s="7" t="s">
        <v>30</v>
      </c>
      <c r="C24" s="4">
        <v>2520</v>
      </c>
      <c r="D24" s="4"/>
      <c r="E24" s="4"/>
      <c r="F24" s="4"/>
      <c r="G24" s="4"/>
      <c r="H24" s="5">
        <f>SUM(C24:G24)</f>
        <v>2520</v>
      </c>
      <c r="I24" s="4">
        <v>2520</v>
      </c>
      <c r="J24" s="4"/>
      <c r="K24" s="4"/>
      <c r="L24" s="4"/>
      <c r="M24" s="4"/>
      <c r="N24" s="5">
        <f>SUM(I24:M24)</f>
        <v>2520</v>
      </c>
    </row>
    <row r="25" spans="1:14" ht="31.5" hidden="1" customHeight="1">
      <c r="A25" s="9" t="s">
        <v>31</v>
      </c>
      <c r="B25" s="9" t="s">
        <v>32</v>
      </c>
      <c r="C25" s="4">
        <f t="shared" ref="C25" si="13">C26+C27</f>
        <v>35377.199999999997</v>
      </c>
      <c r="D25" s="4">
        <f t="shared" ref="D25:I25" si="14">D26+D27</f>
        <v>0</v>
      </c>
      <c r="E25" s="4">
        <f t="shared" si="14"/>
        <v>0</v>
      </c>
      <c r="F25" s="4">
        <f t="shared" si="14"/>
        <v>0</v>
      </c>
      <c r="G25" s="4">
        <f t="shared" si="14"/>
        <v>0</v>
      </c>
      <c r="H25" s="5">
        <f t="shared" si="14"/>
        <v>35377.199999999997</v>
      </c>
      <c r="I25" s="4">
        <f t="shared" si="14"/>
        <v>36592.199999999997</v>
      </c>
      <c r="J25" s="4">
        <f t="shared" ref="J25:N25" si="15">J26+J27</f>
        <v>0</v>
      </c>
      <c r="K25" s="4">
        <f t="shared" si="15"/>
        <v>0</v>
      </c>
      <c r="L25" s="4">
        <f t="shared" si="15"/>
        <v>0</v>
      </c>
      <c r="M25" s="4">
        <f t="shared" si="15"/>
        <v>0</v>
      </c>
      <c r="N25" s="5">
        <f t="shared" si="15"/>
        <v>36592.199999999997</v>
      </c>
    </row>
    <row r="26" spans="1:14" ht="15.75" hidden="1" customHeight="1">
      <c r="A26" s="9" t="s">
        <v>33</v>
      </c>
      <c r="B26" s="9" t="s">
        <v>34</v>
      </c>
      <c r="C26" s="4">
        <v>30587.200000000001</v>
      </c>
      <c r="D26" s="4"/>
      <c r="E26" s="4"/>
      <c r="F26" s="4"/>
      <c r="G26" s="4"/>
      <c r="H26" s="5">
        <f>SUM(C26:G26)</f>
        <v>30587.200000000001</v>
      </c>
      <c r="I26" s="4">
        <v>31812.2</v>
      </c>
      <c r="J26" s="4"/>
      <c r="K26" s="4"/>
      <c r="L26" s="4"/>
      <c r="M26" s="4"/>
      <c r="N26" s="5">
        <f>SUM(I26:M26)</f>
        <v>31812.2</v>
      </c>
    </row>
    <row r="27" spans="1:14" ht="47.25" hidden="1" customHeight="1">
      <c r="A27" s="9" t="s">
        <v>35</v>
      </c>
      <c r="B27" s="9" t="s">
        <v>36</v>
      </c>
      <c r="C27" s="4">
        <v>4790</v>
      </c>
      <c r="D27" s="4"/>
      <c r="E27" s="4"/>
      <c r="F27" s="4"/>
      <c r="G27" s="4"/>
      <c r="H27" s="5">
        <f>SUM(C27:G27)</f>
        <v>4790</v>
      </c>
      <c r="I27" s="4">
        <v>4780</v>
      </c>
      <c r="J27" s="4"/>
      <c r="K27" s="4"/>
      <c r="L27" s="4"/>
      <c r="M27" s="4"/>
      <c r="N27" s="5">
        <f>SUM(I27:M27)</f>
        <v>4780</v>
      </c>
    </row>
    <row r="28" spans="1:14" ht="15.75" hidden="1" customHeight="1">
      <c r="A28" s="9" t="s">
        <v>37</v>
      </c>
      <c r="B28" s="9" t="s">
        <v>38</v>
      </c>
      <c r="C28" s="4">
        <f t="shared" ref="C28" si="16">C30+C29</f>
        <v>113207.6</v>
      </c>
      <c r="D28" s="4">
        <f t="shared" ref="D28:I28" si="17">D30+D29</f>
        <v>0</v>
      </c>
      <c r="E28" s="4">
        <f t="shared" si="17"/>
        <v>0</v>
      </c>
      <c r="F28" s="4">
        <f t="shared" si="17"/>
        <v>0</v>
      </c>
      <c r="G28" s="4">
        <f t="shared" si="17"/>
        <v>0</v>
      </c>
      <c r="H28" s="5">
        <f t="shared" si="17"/>
        <v>113207.6</v>
      </c>
      <c r="I28" s="4">
        <f t="shared" si="17"/>
        <v>113706.1</v>
      </c>
      <c r="J28" s="4">
        <f t="shared" ref="J28:N28" si="18">J30+J29</f>
        <v>0</v>
      </c>
      <c r="K28" s="4">
        <f t="shared" si="18"/>
        <v>0</v>
      </c>
      <c r="L28" s="4">
        <f t="shared" si="18"/>
        <v>0</v>
      </c>
      <c r="M28" s="4">
        <f t="shared" si="18"/>
        <v>0</v>
      </c>
      <c r="N28" s="5">
        <f t="shared" si="18"/>
        <v>113706.1</v>
      </c>
    </row>
    <row r="29" spans="1:14" ht="78.75" hidden="1" customHeight="1">
      <c r="A29" s="9" t="s">
        <v>39</v>
      </c>
      <c r="B29" s="9" t="s">
        <v>40</v>
      </c>
      <c r="C29" s="4"/>
      <c r="D29" s="4"/>
      <c r="E29" s="4"/>
      <c r="F29" s="4"/>
      <c r="G29" s="4"/>
      <c r="H29" s="5">
        <f>SUM(C29:G29)</f>
        <v>0</v>
      </c>
      <c r="I29" s="4"/>
      <c r="J29" s="4"/>
      <c r="K29" s="4"/>
      <c r="L29" s="4"/>
      <c r="M29" s="4"/>
      <c r="N29" s="5">
        <f>SUM(I29:M29)</f>
        <v>0</v>
      </c>
    </row>
    <row r="30" spans="1:14" ht="47.25" hidden="1" customHeight="1">
      <c r="A30" s="9" t="s">
        <v>41</v>
      </c>
      <c r="B30" s="9" t="s">
        <v>42</v>
      </c>
      <c r="C30" s="4">
        <v>113207.6</v>
      </c>
      <c r="D30" s="4"/>
      <c r="E30" s="4"/>
      <c r="F30" s="4"/>
      <c r="G30" s="4"/>
      <c r="H30" s="5">
        <f>SUM(C30:G30)</f>
        <v>113207.6</v>
      </c>
      <c r="I30" s="4">
        <v>113706.1</v>
      </c>
      <c r="J30" s="4"/>
      <c r="K30" s="4"/>
      <c r="L30" s="4"/>
      <c r="M30" s="4"/>
      <c r="N30" s="5">
        <f>SUM(I30:M30)</f>
        <v>113706.1</v>
      </c>
    </row>
    <row r="31" spans="1:14" ht="47.25" hidden="1" customHeight="1">
      <c r="A31" s="9" t="s">
        <v>43</v>
      </c>
      <c r="B31" s="9" t="s">
        <v>44</v>
      </c>
      <c r="C31" s="4">
        <f t="shared" ref="C31" si="19">C32+C33+C34+C35+C36</f>
        <v>0</v>
      </c>
      <c r="D31" s="4">
        <f t="shared" ref="D31:I31" si="20">D32+D33+D34+D35+D36</f>
        <v>0</v>
      </c>
      <c r="E31" s="4">
        <f t="shared" si="20"/>
        <v>0</v>
      </c>
      <c r="F31" s="4">
        <f t="shared" si="20"/>
        <v>0</v>
      </c>
      <c r="G31" s="4">
        <f t="shared" si="20"/>
        <v>0</v>
      </c>
      <c r="H31" s="4">
        <f t="shared" si="20"/>
        <v>0</v>
      </c>
      <c r="I31" s="4">
        <f t="shared" si="20"/>
        <v>0</v>
      </c>
      <c r="J31" s="4">
        <f t="shared" ref="J31:N31" si="21">J32+J33+J34+J35+J36</f>
        <v>0</v>
      </c>
      <c r="K31" s="4">
        <f t="shared" si="21"/>
        <v>0</v>
      </c>
      <c r="L31" s="4">
        <f t="shared" si="21"/>
        <v>0</v>
      </c>
      <c r="M31" s="4">
        <f t="shared" si="21"/>
        <v>0</v>
      </c>
      <c r="N31" s="4">
        <f t="shared" si="21"/>
        <v>0</v>
      </c>
    </row>
    <row r="32" spans="1:14" ht="31.5" hidden="1" customHeight="1">
      <c r="A32" s="9" t="s">
        <v>45</v>
      </c>
      <c r="B32" s="9" t="s">
        <v>46</v>
      </c>
      <c r="C32" s="4"/>
      <c r="D32" s="4"/>
      <c r="E32" s="4"/>
      <c r="F32" s="4"/>
      <c r="G32" s="4"/>
      <c r="H32" s="5">
        <f>SUM(C32:G32)</f>
        <v>0</v>
      </c>
      <c r="I32" s="4"/>
      <c r="J32" s="4"/>
      <c r="K32" s="4"/>
      <c r="L32" s="4"/>
      <c r="M32" s="4"/>
      <c r="N32" s="5">
        <f>SUM(I32:M32)</f>
        <v>0</v>
      </c>
    </row>
    <row r="33" spans="1:14" ht="15.75" hidden="1" customHeight="1">
      <c r="A33" s="9" t="s">
        <v>47</v>
      </c>
      <c r="B33" s="9" t="s">
        <v>48</v>
      </c>
      <c r="C33" s="4"/>
      <c r="D33" s="4"/>
      <c r="E33" s="4"/>
      <c r="F33" s="4"/>
      <c r="G33" s="4"/>
      <c r="H33" s="5">
        <f>SUM(C33:G33)</f>
        <v>0</v>
      </c>
      <c r="I33" s="4"/>
      <c r="J33" s="4"/>
      <c r="K33" s="4"/>
      <c r="L33" s="4"/>
      <c r="M33" s="4"/>
      <c r="N33" s="5">
        <f>SUM(I33:M33)</f>
        <v>0</v>
      </c>
    </row>
    <row r="34" spans="1:14" ht="15.75" hidden="1" customHeight="1">
      <c r="A34" s="9" t="s">
        <v>49</v>
      </c>
      <c r="B34" s="9" t="s">
        <v>50</v>
      </c>
      <c r="C34" s="4"/>
      <c r="D34" s="4"/>
      <c r="E34" s="4"/>
      <c r="F34" s="4"/>
      <c r="G34" s="4"/>
      <c r="H34" s="5">
        <f>SUM(C34:G34)</f>
        <v>0</v>
      </c>
      <c r="I34" s="4"/>
      <c r="J34" s="4"/>
      <c r="K34" s="4"/>
      <c r="L34" s="4"/>
      <c r="M34" s="4"/>
      <c r="N34" s="5">
        <f>SUM(I34:M34)</f>
        <v>0</v>
      </c>
    </row>
    <row r="35" spans="1:14" ht="31.5" hidden="1" customHeight="1">
      <c r="A35" s="9" t="s">
        <v>51</v>
      </c>
      <c r="B35" s="9" t="s">
        <v>52</v>
      </c>
      <c r="C35" s="4"/>
      <c r="D35" s="4"/>
      <c r="E35" s="4"/>
      <c r="F35" s="4"/>
      <c r="G35" s="4"/>
      <c r="H35" s="5">
        <f>SUM(C35:G35)</f>
        <v>0</v>
      </c>
      <c r="I35" s="4"/>
      <c r="J35" s="4"/>
      <c r="K35" s="4"/>
      <c r="L35" s="4"/>
      <c r="M35" s="4"/>
      <c r="N35" s="5">
        <f>SUM(I35:M35)</f>
        <v>0</v>
      </c>
    </row>
    <row r="36" spans="1:14" ht="47.25" hidden="1" customHeight="1">
      <c r="A36" s="9" t="s">
        <v>53</v>
      </c>
      <c r="B36" s="9" t="s">
        <v>54</v>
      </c>
      <c r="C36" s="4"/>
      <c r="D36" s="4"/>
      <c r="E36" s="4"/>
      <c r="F36" s="4"/>
      <c r="G36" s="4"/>
      <c r="H36" s="5">
        <f>SUM(C36:G36)</f>
        <v>0</v>
      </c>
      <c r="I36" s="4"/>
      <c r="J36" s="4"/>
      <c r="K36" s="4"/>
      <c r="L36" s="4"/>
      <c r="M36" s="4"/>
      <c r="N36" s="5">
        <f>SUM(I36:M36)</f>
        <v>0</v>
      </c>
    </row>
    <row r="37" spans="1:14" ht="47.25" hidden="1" customHeight="1">
      <c r="A37" s="9" t="s">
        <v>55</v>
      </c>
      <c r="B37" s="9" t="s">
        <v>56</v>
      </c>
      <c r="C37" s="4">
        <f t="shared" ref="C37" si="22">C38+C39+C40+C41+C42</f>
        <v>66212.700000000012</v>
      </c>
      <c r="D37" s="4">
        <f t="shared" ref="D37:I37" si="23">D38+D39+D40+D41+D42</f>
        <v>0</v>
      </c>
      <c r="E37" s="4">
        <f t="shared" si="23"/>
        <v>0</v>
      </c>
      <c r="F37" s="4">
        <f t="shared" si="23"/>
        <v>0</v>
      </c>
      <c r="G37" s="4">
        <f t="shared" si="23"/>
        <v>0</v>
      </c>
      <c r="H37" s="5">
        <f t="shared" si="23"/>
        <v>66212.700000000012</v>
      </c>
      <c r="I37" s="4">
        <f t="shared" si="23"/>
        <v>67510</v>
      </c>
      <c r="J37" s="4">
        <f t="shared" ref="J37:N37" si="24">J38+J39+J40+J41+J42</f>
        <v>0</v>
      </c>
      <c r="K37" s="4">
        <f t="shared" si="24"/>
        <v>0</v>
      </c>
      <c r="L37" s="4">
        <f t="shared" si="24"/>
        <v>0</v>
      </c>
      <c r="M37" s="4">
        <f t="shared" si="24"/>
        <v>0</v>
      </c>
      <c r="N37" s="5">
        <f t="shared" si="24"/>
        <v>67510</v>
      </c>
    </row>
    <row r="38" spans="1:14" ht="94.5" hidden="1" customHeight="1">
      <c r="A38" s="9" t="s">
        <v>57</v>
      </c>
      <c r="B38" s="9" t="s">
        <v>58</v>
      </c>
      <c r="C38" s="4">
        <v>5000</v>
      </c>
      <c r="D38" s="4"/>
      <c r="E38" s="4"/>
      <c r="F38" s="4"/>
      <c r="G38" s="4"/>
      <c r="H38" s="5">
        <f>SUM(C38:G38)</f>
        <v>5000</v>
      </c>
      <c r="I38" s="4">
        <v>5000</v>
      </c>
      <c r="J38" s="4"/>
      <c r="K38" s="4"/>
      <c r="L38" s="4"/>
      <c r="M38" s="4"/>
      <c r="N38" s="5">
        <f>SUM(I38:M38)</f>
        <v>5000</v>
      </c>
    </row>
    <row r="39" spans="1:14" ht="31.5" hidden="1" customHeight="1">
      <c r="A39" s="9" t="s">
        <v>59</v>
      </c>
      <c r="B39" s="9" t="s">
        <v>60</v>
      </c>
      <c r="C39" s="4">
        <v>1287.9000000000001</v>
      </c>
      <c r="D39" s="4"/>
      <c r="E39" s="4"/>
      <c r="F39" s="4"/>
      <c r="G39" s="4"/>
      <c r="H39" s="5">
        <f>SUM(C39:G39)</f>
        <v>1287.9000000000001</v>
      </c>
      <c r="I39" s="4">
        <v>1133.2</v>
      </c>
      <c r="J39" s="4"/>
      <c r="K39" s="4"/>
      <c r="L39" s="4"/>
      <c r="M39" s="4"/>
      <c r="N39" s="5">
        <f>SUM(I39:M39)</f>
        <v>1133.2</v>
      </c>
    </row>
    <row r="40" spans="1:14" ht="110.25" hidden="1" customHeight="1">
      <c r="A40" s="9" t="s">
        <v>61</v>
      </c>
      <c r="B40" s="9" t="s">
        <v>62</v>
      </c>
      <c r="C40" s="4">
        <v>43224.800000000003</v>
      </c>
      <c r="D40" s="4"/>
      <c r="E40" s="4"/>
      <c r="F40" s="4"/>
      <c r="G40" s="4"/>
      <c r="H40" s="5">
        <f>SUM(C40:G40)</f>
        <v>43224.800000000003</v>
      </c>
      <c r="I40" s="4">
        <v>45021.8</v>
      </c>
      <c r="J40" s="4"/>
      <c r="K40" s="4"/>
      <c r="L40" s="4"/>
      <c r="M40" s="4"/>
      <c r="N40" s="5">
        <f>SUM(I40:M40)</f>
        <v>45021.8</v>
      </c>
    </row>
    <row r="41" spans="1:14" ht="31.5" hidden="1" customHeight="1">
      <c r="A41" s="9" t="s">
        <v>63</v>
      </c>
      <c r="B41" s="9" t="s">
        <v>64</v>
      </c>
      <c r="C41" s="5">
        <v>16700</v>
      </c>
      <c r="D41" s="4"/>
      <c r="E41" s="5"/>
      <c r="F41" s="5"/>
      <c r="G41" s="5"/>
      <c r="H41" s="5">
        <f>SUM(C41:G41)</f>
        <v>16700</v>
      </c>
      <c r="I41" s="5">
        <v>16355</v>
      </c>
      <c r="J41" s="4"/>
      <c r="K41" s="5"/>
      <c r="L41" s="5"/>
      <c r="M41" s="5"/>
      <c r="N41" s="5">
        <f>SUM(I41:M41)</f>
        <v>16355</v>
      </c>
    </row>
    <row r="42" spans="1:14" ht="94.5" hidden="1" customHeight="1">
      <c r="A42" s="9" t="s">
        <v>65</v>
      </c>
      <c r="B42" s="9" t="s">
        <v>66</v>
      </c>
      <c r="C42" s="4"/>
      <c r="D42" s="4"/>
      <c r="E42" s="4"/>
      <c r="F42" s="4"/>
      <c r="G42" s="4"/>
      <c r="H42" s="5">
        <f>SUM(C42:G42)</f>
        <v>0</v>
      </c>
      <c r="I42" s="4"/>
      <c r="J42" s="4"/>
      <c r="K42" s="4"/>
      <c r="L42" s="4"/>
      <c r="M42" s="4"/>
      <c r="N42" s="5">
        <f>SUM(I42:M42)</f>
        <v>0</v>
      </c>
    </row>
    <row r="43" spans="1:14" ht="31.5" hidden="1" customHeight="1">
      <c r="A43" s="9" t="s">
        <v>67</v>
      </c>
      <c r="B43" s="9" t="s">
        <v>68</v>
      </c>
      <c r="C43" s="4">
        <f t="shared" ref="C43" si="25">C44+C45+C46</f>
        <v>354835.4</v>
      </c>
      <c r="D43" s="4">
        <f t="shared" ref="D43:I43" si="26">D44+D45+D46</f>
        <v>0</v>
      </c>
      <c r="E43" s="4">
        <f t="shared" si="26"/>
        <v>0</v>
      </c>
      <c r="F43" s="4">
        <f t="shared" si="26"/>
        <v>0</v>
      </c>
      <c r="G43" s="4">
        <f t="shared" si="26"/>
        <v>0</v>
      </c>
      <c r="H43" s="5">
        <f t="shared" si="26"/>
        <v>354835.4</v>
      </c>
      <c r="I43" s="4">
        <f t="shared" si="26"/>
        <v>362421.7</v>
      </c>
      <c r="J43" s="4">
        <f t="shared" ref="J43:N43" si="27">J44+J45+J46</f>
        <v>0</v>
      </c>
      <c r="K43" s="4">
        <f t="shared" si="27"/>
        <v>0</v>
      </c>
      <c r="L43" s="4">
        <f t="shared" si="27"/>
        <v>0</v>
      </c>
      <c r="M43" s="4">
        <f t="shared" si="27"/>
        <v>0</v>
      </c>
      <c r="N43" s="5">
        <f t="shared" si="27"/>
        <v>362421.7</v>
      </c>
    </row>
    <row r="44" spans="1:14" ht="31.5" hidden="1" customHeight="1">
      <c r="A44" s="9" t="s">
        <v>69</v>
      </c>
      <c r="B44" s="9" t="s">
        <v>70</v>
      </c>
      <c r="C44" s="4">
        <v>52166.400000000001</v>
      </c>
      <c r="D44" s="4"/>
      <c r="E44" s="4"/>
      <c r="F44" s="4"/>
      <c r="G44" s="4"/>
      <c r="H44" s="5">
        <f>SUM(C44:G44)</f>
        <v>52166.400000000001</v>
      </c>
      <c r="I44" s="4">
        <v>56339.7</v>
      </c>
      <c r="J44" s="4"/>
      <c r="K44" s="4"/>
      <c r="L44" s="4"/>
      <c r="M44" s="4"/>
      <c r="N44" s="5">
        <f>SUM(I44:M44)</f>
        <v>56339.7</v>
      </c>
    </row>
    <row r="45" spans="1:14" ht="15.75" hidden="1" customHeight="1">
      <c r="A45" s="9" t="s">
        <v>71</v>
      </c>
      <c r="B45" s="9" t="s">
        <v>72</v>
      </c>
      <c r="C45" s="4">
        <v>3975.6</v>
      </c>
      <c r="D45" s="4"/>
      <c r="E45" s="4"/>
      <c r="F45" s="4"/>
      <c r="G45" s="4"/>
      <c r="H45" s="5">
        <f>SUM(C45:G45)</f>
        <v>3975.6</v>
      </c>
      <c r="I45" s="4">
        <v>3388.6</v>
      </c>
      <c r="J45" s="4"/>
      <c r="K45" s="4"/>
      <c r="L45" s="4"/>
      <c r="M45" s="4"/>
      <c r="N45" s="5">
        <f>SUM(I45:M45)</f>
        <v>3388.6</v>
      </c>
    </row>
    <row r="46" spans="1:14" ht="15.75" hidden="1" customHeight="1">
      <c r="A46" s="9" t="s">
        <v>73</v>
      </c>
      <c r="B46" s="9" t="s">
        <v>74</v>
      </c>
      <c r="C46" s="4">
        <v>298693.40000000002</v>
      </c>
      <c r="D46" s="4"/>
      <c r="E46" s="4"/>
      <c r="F46" s="4"/>
      <c r="G46" s="4"/>
      <c r="H46" s="5">
        <f>SUM(C46:G46)</f>
        <v>298693.40000000002</v>
      </c>
      <c r="I46" s="4">
        <v>302693.40000000002</v>
      </c>
      <c r="J46" s="4"/>
      <c r="K46" s="4"/>
      <c r="L46" s="4"/>
      <c r="M46" s="4"/>
      <c r="N46" s="5">
        <f>SUM(I46:M46)</f>
        <v>302693.40000000002</v>
      </c>
    </row>
    <row r="47" spans="1:14" ht="31.5" hidden="1" customHeight="1">
      <c r="A47" s="9" t="s">
        <v>75</v>
      </c>
      <c r="B47" s="9" t="s">
        <v>76</v>
      </c>
      <c r="C47" s="4">
        <f t="shared" ref="C47" si="28">C48+C49</f>
        <v>498699.1</v>
      </c>
      <c r="D47" s="4">
        <f t="shared" ref="D47:I47" si="29">D48+D49</f>
        <v>0</v>
      </c>
      <c r="E47" s="4">
        <f t="shared" si="29"/>
        <v>0</v>
      </c>
      <c r="F47" s="4">
        <f t="shared" si="29"/>
        <v>0</v>
      </c>
      <c r="G47" s="4">
        <f t="shared" si="29"/>
        <v>0</v>
      </c>
      <c r="H47" s="5">
        <f t="shared" si="29"/>
        <v>498699.1</v>
      </c>
      <c r="I47" s="4">
        <f t="shared" si="29"/>
        <v>520809</v>
      </c>
      <c r="J47" s="4">
        <f t="shared" ref="J47:N47" si="30">J48+J49</f>
        <v>0</v>
      </c>
      <c r="K47" s="4">
        <f t="shared" si="30"/>
        <v>0</v>
      </c>
      <c r="L47" s="4">
        <f t="shared" si="30"/>
        <v>0</v>
      </c>
      <c r="M47" s="4">
        <f t="shared" si="30"/>
        <v>0</v>
      </c>
      <c r="N47" s="5">
        <f t="shared" si="30"/>
        <v>520809</v>
      </c>
    </row>
    <row r="48" spans="1:14" ht="15.75" hidden="1" customHeight="1">
      <c r="A48" s="7" t="s">
        <v>77</v>
      </c>
      <c r="B48" s="7" t="s">
        <v>78</v>
      </c>
      <c r="C48" s="4">
        <v>461901.8</v>
      </c>
      <c r="D48" s="4"/>
      <c r="E48" s="4"/>
      <c r="F48" s="4"/>
      <c r="G48" s="4"/>
      <c r="H48" s="5">
        <f>SUM(C48:G48)</f>
        <v>461901.8</v>
      </c>
      <c r="I48" s="4">
        <v>483298.6</v>
      </c>
      <c r="J48" s="4"/>
      <c r="K48" s="4"/>
      <c r="L48" s="4"/>
      <c r="M48" s="4"/>
      <c r="N48" s="5">
        <f>SUM(I48:M48)</f>
        <v>483298.6</v>
      </c>
    </row>
    <row r="49" spans="1:14" ht="15.75" hidden="1" customHeight="1">
      <c r="A49" s="9" t="s">
        <v>79</v>
      </c>
      <c r="B49" s="9" t="s">
        <v>80</v>
      </c>
      <c r="C49" s="4">
        <v>36797.300000000003</v>
      </c>
      <c r="D49" s="4"/>
      <c r="E49" s="4"/>
      <c r="F49" s="4"/>
      <c r="G49" s="4"/>
      <c r="H49" s="5">
        <f>SUM(C49:G49)</f>
        <v>36797.300000000003</v>
      </c>
      <c r="I49" s="4">
        <v>37510.400000000001</v>
      </c>
      <c r="J49" s="4"/>
      <c r="K49" s="4"/>
      <c r="L49" s="4"/>
      <c r="M49" s="4"/>
      <c r="N49" s="5">
        <f>SUM(I49:M49)</f>
        <v>37510.400000000001</v>
      </c>
    </row>
    <row r="50" spans="1:14" ht="31.5" hidden="1" customHeight="1">
      <c r="A50" s="9" t="s">
        <v>81</v>
      </c>
      <c r="B50" s="9" t="s">
        <v>82</v>
      </c>
      <c r="C50" s="4">
        <f t="shared" ref="C50" si="31">C51+C52</f>
        <v>80</v>
      </c>
      <c r="D50" s="4">
        <f t="shared" ref="D50:I50" si="32">D51+D52</f>
        <v>0</v>
      </c>
      <c r="E50" s="4">
        <f t="shared" si="32"/>
        <v>0</v>
      </c>
      <c r="F50" s="4">
        <f t="shared" si="32"/>
        <v>0</v>
      </c>
      <c r="G50" s="4">
        <f t="shared" si="32"/>
        <v>0</v>
      </c>
      <c r="H50" s="5">
        <f t="shared" si="32"/>
        <v>80</v>
      </c>
      <c r="I50" s="4">
        <f t="shared" si="32"/>
        <v>80</v>
      </c>
      <c r="J50" s="4">
        <f t="shared" ref="J50:N50" si="33">J51+J52</f>
        <v>0</v>
      </c>
      <c r="K50" s="4">
        <f t="shared" si="33"/>
        <v>0</v>
      </c>
      <c r="L50" s="4">
        <f t="shared" si="33"/>
        <v>0</v>
      </c>
      <c r="M50" s="4">
        <f t="shared" si="33"/>
        <v>0</v>
      </c>
      <c r="N50" s="5">
        <f t="shared" si="33"/>
        <v>80</v>
      </c>
    </row>
    <row r="51" spans="1:14" ht="94.5" hidden="1" customHeight="1">
      <c r="A51" s="9" t="s">
        <v>83</v>
      </c>
      <c r="B51" s="9" t="s">
        <v>84</v>
      </c>
      <c r="C51" s="4">
        <v>80</v>
      </c>
      <c r="D51" s="4"/>
      <c r="E51" s="4"/>
      <c r="F51" s="4"/>
      <c r="G51" s="4"/>
      <c r="H51" s="5">
        <f>SUM(C51:G51)</f>
        <v>80</v>
      </c>
      <c r="I51" s="4">
        <v>80</v>
      </c>
      <c r="J51" s="4"/>
      <c r="K51" s="4"/>
      <c r="L51" s="4"/>
      <c r="M51" s="4"/>
      <c r="N51" s="5">
        <f>SUM(I51:M51)</f>
        <v>80</v>
      </c>
    </row>
    <row r="52" spans="1:14" ht="63" hidden="1" customHeight="1">
      <c r="A52" s="9" t="s">
        <v>85</v>
      </c>
      <c r="B52" s="9" t="s">
        <v>86</v>
      </c>
      <c r="C52" s="4"/>
      <c r="D52" s="4"/>
      <c r="E52" s="4"/>
      <c r="F52" s="4"/>
      <c r="G52" s="4"/>
      <c r="H52" s="5">
        <f>SUM(C52:G52)</f>
        <v>0</v>
      </c>
      <c r="I52" s="4"/>
      <c r="J52" s="4"/>
      <c r="K52" s="4"/>
      <c r="L52" s="4"/>
      <c r="M52" s="4"/>
      <c r="N52" s="5">
        <f>SUM(I52:M52)</f>
        <v>0</v>
      </c>
    </row>
    <row r="53" spans="1:14" ht="15.75" hidden="1" customHeight="1">
      <c r="A53" s="9" t="s">
        <v>87</v>
      </c>
      <c r="B53" s="9" t="s">
        <v>88</v>
      </c>
      <c r="C53" s="4">
        <f t="shared" ref="C53:N53" si="34">C54</f>
        <v>8514.7999999999993</v>
      </c>
      <c r="D53" s="4">
        <f t="shared" si="34"/>
        <v>0</v>
      </c>
      <c r="E53" s="4">
        <f t="shared" si="34"/>
        <v>0</v>
      </c>
      <c r="F53" s="4">
        <f t="shared" si="34"/>
        <v>0</v>
      </c>
      <c r="G53" s="4">
        <f t="shared" si="34"/>
        <v>0</v>
      </c>
      <c r="H53" s="5">
        <f t="shared" si="34"/>
        <v>8514.7999999999993</v>
      </c>
      <c r="I53" s="4">
        <f t="shared" si="34"/>
        <v>7714.8</v>
      </c>
      <c r="J53" s="4">
        <f t="shared" si="34"/>
        <v>0</v>
      </c>
      <c r="K53" s="4">
        <f t="shared" si="34"/>
        <v>0</v>
      </c>
      <c r="L53" s="4">
        <f t="shared" si="34"/>
        <v>0</v>
      </c>
      <c r="M53" s="4">
        <f t="shared" si="34"/>
        <v>0</v>
      </c>
      <c r="N53" s="5">
        <f t="shared" si="34"/>
        <v>7714.8</v>
      </c>
    </row>
    <row r="54" spans="1:14" ht="47.25" hidden="1" customHeight="1">
      <c r="A54" s="9" t="s">
        <v>89</v>
      </c>
      <c r="B54" s="9" t="s">
        <v>90</v>
      </c>
      <c r="C54" s="4">
        <v>8514.7999999999993</v>
      </c>
      <c r="D54" s="4"/>
      <c r="E54" s="4"/>
      <c r="F54" s="4"/>
      <c r="G54" s="4"/>
      <c r="H54" s="5">
        <f>SUM(C54:G54)</f>
        <v>8514.7999999999993</v>
      </c>
      <c r="I54" s="4">
        <v>7714.8</v>
      </c>
      <c r="J54" s="4"/>
      <c r="K54" s="4"/>
      <c r="L54" s="4"/>
      <c r="M54" s="4"/>
      <c r="N54" s="5">
        <f>SUM(I54:M54)</f>
        <v>7714.8</v>
      </c>
    </row>
    <row r="55" spans="1:14" ht="15.75" hidden="1" customHeight="1">
      <c r="A55" s="9" t="s">
        <v>91</v>
      </c>
      <c r="B55" s="9" t="s">
        <v>92</v>
      </c>
      <c r="C55" s="4">
        <f t="shared" ref="C55" si="35">SUM(C56:C69)</f>
        <v>211393.7</v>
      </c>
      <c r="D55" s="4">
        <f t="shared" ref="D55:I55" si="36">SUM(D56:D69)</f>
        <v>0</v>
      </c>
      <c r="E55" s="4">
        <f t="shared" si="36"/>
        <v>0</v>
      </c>
      <c r="F55" s="4">
        <f t="shared" si="36"/>
        <v>0</v>
      </c>
      <c r="G55" s="4">
        <f t="shared" si="36"/>
        <v>0</v>
      </c>
      <c r="H55" s="4">
        <f t="shared" si="36"/>
        <v>211393.7</v>
      </c>
      <c r="I55" s="4">
        <f t="shared" si="36"/>
        <v>211918.7</v>
      </c>
      <c r="J55" s="4">
        <f t="shared" ref="J55:N55" si="37">SUM(J56:J69)</f>
        <v>0</v>
      </c>
      <c r="K55" s="4">
        <f t="shared" si="37"/>
        <v>0</v>
      </c>
      <c r="L55" s="4">
        <f t="shared" si="37"/>
        <v>0</v>
      </c>
      <c r="M55" s="4">
        <f t="shared" si="37"/>
        <v>0</v>
      </c>
      <c r="N55" s="4">
        <f t="shared" si="37"/>
        <v>211918.7</v>
      </c>
    </row>
    <row r="56" spans="1:14" ht="110.25" hidden="1" customHeight="1">
      <c r="A56" s="9" t="s">
        <v>93</v>
      </c>
      <c r="B56" s="9" t="s">
        <v>94</v>
      </c>
      <c r="C56" s="4">
        <v>1000</v>
      </c>
      <c r="D56" s="4"/>
      <c r="E56" s="4"/>
      <c r="F56" s="4"/>
      <c r="G56" s="4"/>
      <c r="H56" s="5">
        <f t="shared" ref="H56:H69" si="38">SUM(C56:G56)</f>
        <v>1000</v>
      </c>
      <c r="I56" s="4">
        <v>1000</v>
      </c>
      <c r="J56" s="4"/>
      <c r="K56" s="4"/>
      <c r="L56" s="4"/>
      <c r="M56" s="4"/>
      <c r="N56" s="5">
        <f t="shared" ref="N56:N67" si="39">SUM(I56:M56)</f>
        <v>1000</v>
      </c>
    </row>
    <row r="57" spans="1:14" ht="31.5" hidden="1" customHeight="1">
      <c r="A57" s="9" t="s">
        <v>95</v>
      </c>
      <c r="B57" s="9" t="s">
        <v>96</v>
      </c>
      <c r="C57" s="4"/>
      <c r="D57" s="4"/>
      <c r="E57" s="4"/>
      <c r="F57" s="4"/>
      <c r="G57" s="4"/>
      <c r="H57" s="5">
        <f t="shared" si="38"/>
        <v>0</v>
      </c>
      <c r="I57" s="4"/>
      <c r="J57" s="4"/>
      <c r="K57" s="4"/>
      <c r="L57" s="4"/>
      <c r="M57" s="4"/>
      <c r="N57" s="5">
        <f t="shared" si="39"/>
        <v>0</v>
      </c>
    </row>
    <row r="58" spans="1:14" ht="47.25" hidden="1" customHeight="1">
      <c r="A58" s="9" t="s">
        <v>97</v>
      </c>
      <c r="B58" s="9" t="s">
        <v>98</v>
      </c>
      <c r="C58" s="4">
        <v>40</v>
      </c>
      <c r="D58" s="4"/>
      <c r="E58" s="4"/>
      <c r="F58" s="4"/>
      <c r="G58" s="4"/>
      <c r="H58" s="5">
        <f t="shared" si="38"/>
        <v>40</v>
      </c>
      <c r="I58" s="4">
        <v>60</v>
      </c>
      <c r="J58" s="4"/>
      <c r="K58" s="4"/>
      <c r="L58" s="4"/>
      <c r="M58" s="4"/>
      <c r="N58" s="5">
        <f t="shared" si="39"/>
        <v>60</v>
      </c>
    </row>
    <row r="59" spans="1:14" ht="47.25" hidden="1" customHeight="1">
      <c r="A59" s="7" t="s">
        <v>99</v>
      </c>
      <c r="B59" s="9" t="s">
        <v>100</v>
      </c>
      <c r="C59" s="4">
        <v>55</v>
      </c>
      <c r="D59" s="4"/>
      <c r="E59" s="4"/>
      <c r="F59" s="4"/>
      <c r="G59" s="4"/>
      <c r="H59" s="5">
        <f t="shared" si="38"/>
        <v>55</v>
      </c>
      <c r="I59" s="4">
        <v>60</v>
      </c>
      <c r="J59" s="4"/>
      <c r="K59" s="4"/>
      <c r="L59" s="4"/>
      <c r="M59" s="4"/>
      <c r="N59" s="5">
        <f t="shared" si="39"/>
        <v>60</v>
      </c>
    </row>
    <row r="60" spans="1:14" ht="31.5" hidden="1" customHeight="1">
      <c r="A60" s="7" t="s">
        <v>101</v>
      </c>
      <c r="B60" s="9" t="s">
        <v>102</v>
      </c>
      <c r="C60" s="4"/>
      <c r="D60" s="4"/>
      <c r="E60" s="4"/>
      <c r="F60" s="4"/>
      <c r="G60" s="4"/>
      <c r="H60" s="5">
        <f t="shared" si="38"/>
        <v>0</v>
      </c>
      <c r="I60" s="4"/>
      <c r="J60" s="4"/>
      <c r="K60" s="4"/>
      <c r="L60" s="4"/>
      <c r="M60" s="4"/>
      <c r="N60" s="5">
        <f t="shared" si="39"/>
        <v>0</v>
      </c>
    </row>
    <row r="61" spans="1:14" ht="31.5" hidden="1" customHeight="1">
      <c r="A61" s="7" t="s">
        <v>469</v>
      </c>
      <c r="B61" s="9" t="s">
        <v>470</v>
      </c>
      <c r="C61" s="4"/>
      <c r="D61" s="4"/>
      <c r="E61" s="4"/>
      <c r="F61" s="4"/>
      <c r="G61" s="4"/>
      <c r="H61" s="5">
        <f t="shared" si="38"/>
        <v>0</v>
      </c>
      <c r="I61" s="4"/>
      <c r="J61" s="4"/>
      <c r="K61" s="4"/>
      <c r="L61" s="4"/>
      <c r="M61" s="4"/>
      <c r="N61" s="5">
        <f t="shared" si="39"/>
        <v>0</v>
      </c>
    </row>
    <row r="62" spans="1:14" ht="31.5" hidden="1" customHeight="1">
      <c r="A62" s="7" t="s">
        <v>103</v>
      </c>
      <c r="B62" s="9" t="s">
        <v>104</v>
      </c>
      <c r="C62" s="4"/>
      <c r="D62" s="4"/>
      <c r="E62" s="4"/>
      <c r="F62" s="4"/>
      <c r="G62" s="4"/>
      <c r="H62" s="5">
        <f t="shared" si="38"/>
        <v>0</v>
      </c>
      <c r="I62" s="4"/>
      <c r="J62" s="4"/>
      <c r="K62" s="4"/>
      <c r="L62" s="4"/>
      <c r="M62" s="4"/>
      <c r="N62" s="5">
        <f t="shared" si="39"/>
        <v>0</v>
      </c>
    </row>
    <row r="63" spans="1:14" ht="63" hidden="1">
      <c r="A63" s="7" t="s">
        <v>105</v>
      </c>
      <c r="B63" s="9" t="s">
        <v>525</v>
      </c>
      <c r="C63" s="4">
        <v>12000</v>
      </c>
      <c r="D63" s="4"/>
      <c r="E63" s="4"/>
      <c r="F63" s="4"/>
      <c r="G63" s="4"/>
      <c r="H63" s="5">
        <f t="shared" si="38"/>
        <v>12000</v>
      </c>
      <c r="I63" s="4">
        <v>12000</v>
      </c>
      <c r="J63" s="4"/>
      <c r="K63" s="4"/>
      <c r="L63" s="4"/>
      <c r="M63" s="4"/>
      <c r="N63" s="5">
        <f t="shared" si="39"/>
        <v>12000</v>
      </c>
    </row>
    <row r="64" spans="1:14" ht="47.25" hidden="1" customHeight="1">
      <c r="A64" s="7" t="s">
        <v>106</v>
      </c>
      <c r="B64" s="9" t="s">
        <v>107</v>
      </c>
      <c r="C64" s="4">
        <v>180100</v>
      </c>
      <c r="D64" s="4"/>
      <c r="E64" s="4"/>
      <c r="F64" s="4"/>
      <c r="G64" s="4"/>
      <c r="H64" s="5">
        <f t="shared" si="38"/>
        <v>180100</v>
      </c>
      <c r="I64" s="4">
        <v>180100</v>
      </c>
      <c r="J64" s="4"/>
      <c r="K64" s="4"/>
      <c r="L64" s="4"/>
      <c r="M64" s="4"/>
      <c r="N64" s="5">
        <f t="shared" si="39"/>
        <v>180100</v>
      </c>
    </row>
    <row r="65" spans="1:14" ht="63" hidden="1" customHeight="1">
      <c r="A65" s="7" t="s">
        <v>108</v>
      </c>
      <c r="B65" s="9" t="s">
        <v>109</v>
      </c>
      <c r="C65" s="4">
        <v>65</v>
      </c>
      <c r="D65" s="4"/>
      <c r="E65" s="4"/>
      <c r="F65" s="4"/>
      <c r="G65" s="4"/>
      <c r="H65" s="5">
        <f t="shared" si="38"/>
        <v>65</v>
      </c>
      <c r="I65" s="4">
        <v>65</v>
      </c>
      <c r="J65" s="4"/>
      <c r="K65" s="4"/>
      <c r="L65" s="4"/>
      <c r="M65" s="4"/>
      <c r="N65" s="5">
        <f t="shared" si="39"/>
        <v>65</v>
      </c>
    </row>
    <row r="66" spans="1:14" ht="78.75" hidden="1" customHeight="1">
      <c r="A66" s="7" t="s">
        <v>110</v>
      </c>
      <c r="B66" s="9" t="s">
        <v>111</v>
      </c>
      <c r="C66" s="4">
        <v>150</v>
      </c>
      <c r="D66" s="4"/>
      <c r="E66" s="4"/>
      <c r="F66" s="4"/>
      <c r="G66" s="4"/>
      <c r="H66" s="5">
        <f t="shared" si="38"/>
        <v>150</v>
      </c>
      <c r="I66" s="4">
        <v>150</v>
      </c>
      <c r="J66" s="4"/>
      <c r="K66" s="4"/>
      <c r="L66" s="4"/>
      <c r="M66" s="4"/>
      <c r="N66" s="5">
        <f t="shared" si="39"/>
        <v>150</v>
      </c>
    </row>
    <row r="67" spans="1:14" ht="94.5" hidden="1" customHeight="1">
      <c r="A67" s="7" t="s">
        <v>112</v>
      </c>
      <c r="B67" s="9" t="s">
        <v>113</v>
      </c>
      <c r="C67" s="4">
        <v>7000</v>
      </c>
      <c r="D67" s="4"/>
      <c r="E67" s="4"/>
      <c r="F67" s="4"/>
      <c r="G67" s="4"/>
      <c r="H67" s="5">
        <f t="shared" si="38"/>
        <v>7000</v>
      </c>
      <c r="I67" s="4">
        <v>7500</v>
      </c>
      <c r="J67" s="4"/>
      <c r="K67" s="4"/>
      <c r="L67" s="4"/>
      <c r="M67" s="4"/>
      <c r="N67" s="5">
        <f t="shared" si="39"/>
        <v>7500</v>
      </c>
    </row>
    <row r="68" spans="1:14" ht="31.5" hidden="1" customHeight="1">
      <c r="A68" s="7" t="s">
        <v>114</v>
      </c>
      <c r="B68" s="9" t="s">
        <v>115</v>
      </c>
      <c r="C68" s="4"/>
      <c r="D68" s="4"/>
      <c r="E68" s="4"/>
      <c r="F68" s="4"/>
      <c r="G68" s="4"/>
      <c r="H68" s="5"/>
      <c r="I68" s="4"/>
      <c r="J68" s="4"/>
      <c r="K68" s="4"/>
      <c r="L68" s="4"/>
      <c r="M68" s="4"/>
      <c r="N68" s="5"/>
    </row>
    <row r="69" spans="1:14" ht="15.75" hidden="1" customHeight="1">
      <c r="A69" s="7" t="s">
        <v>116</v>
      </c>
      <c r="B69" s="9" t="s">
        <v>117</v>
      </c>
      <c r="C69" s="4">
        <v>10983.7</v>
      </c>
      <c r="D69" s="4"/>
      <c r="E69" s="4"/>
      <c r="F69" s="4"/>
      <c r="G69" s="4"/>
      <c r="H69" s="5">
        <f t="shared" si="38"/>
        <v>10983.7</v>
      </c>
      <c r="I69" s="4">
        <v>10983.7</v>
      </c>
      <c r="J69" s="4"/>
      <c r="K69" s="4"/>
      <c r="L69" s="4"/>
      <c r="M69" s="4"/>
      <c r="N69" s="5">
        <f t="shared" ref="N69" si="40">SUM(I69:M69)</f>
        <v>10983.7</v>
      </c>
    </row>
    <row r="70" spans="1:14" ht="15.75" hidden="1" customHeight="1">
      <c r="A70" s="7" t="s">
        <v>118</v>
      </c>
      <c r="B70" s="9" t="s">
        <v>119</v>
      </c>
      <c r="C70" s="4">
        <f t="shared" ref="C70:N70" si="41">C71</f>
        <v>378</v>
      </c>
      <c r="D70" s="4">
        <f t="shared" si="41"/>
        <v>0</v>
      </c>
      <c r="E70" s="4">
        <f t="shared" si="41"/>
        <v>0</v>
      </c>
      <c r="F70" s="4">
        <f t="shared" si="41"/>
        <v>0</v>
      </c>
      <c r="G70" s="4">
        <f t="shared" si="41"/>
        <v>0</v>
      </c>
      <c r="H70" s="5">
        <f t="shared" si="41"/>
        <v>378</v>
      </c>
      <c r="I70" s="4">
        <f t="shared" si="41"/>
        <v>378</v>
      </c>
      <c r="J70" s="4">
        <f t="shared" si="41"/>
        <v>0</v>
      </c>
      <c r="K70" s="4">
        <f t="shared" si="41"/>
        <v>0</v>
      </c>
      <c r="L70" s="4">
        <f t="shared" si="41"/>
        <v>0</v>
      </c>
      <c r="M70" s="4">
        <f t="shared" si="41"/>
        <v>0</v>
      </c>
      <c r="N70" s="5">
        <f t="shared" si="41"/>
        <v>378</v>
      </c>
    </row>
    <row r="71" spans="1:14" ht="16.5" hidden="1" customHeight="1">
      <c r="A71" s="7" t="s">
        <v>120</v>
      </c>
      <c r="B71" s="9" t="s">
        <v>121</v>
      </c>
      <c r="C71" s="4">
        <v>378</v>
      </c>
      <c r="D71" s="4"/>
      <c r="E71" s="4"/>
      <c r="F71" s="4"/>
      <c r="G71" s="4"/>
      <c r="H71" s="5">
        <f>SUM(C71:G71)</f>
        <v>378</v>
      </c>
      <c r="I71" s="4">
        <v>378</v>
      </c>
      <c r="J71" s="4"/>
      <c r="K71" s="4"/>
      <c r="L71" s="4"/>
      <c r="M71" s="4"/>
      <c r="N71" s="5">
        <f>SUM(I71:M71)</f>
        <v>378</v>
      </c>
    </row>
    <row r="72" spans="1:14" ht="31.5">
      <c r="A72" s="10" t="s">
        <v>122</v>
      </c>
      <c r="B72" s="10" t="s">
        <v>123</v>
      </c>
      <c r="C72" s="39">
        <f t="shared" ref="C72" si="42">C73+C226+C231+C237+C247+C287</f>
        <v>10569842.6</v>
      </c>
      <c r="D72" s="39">
        <f t="shared" ref="D72:I72" si="43">D73+D226+D231+D237+D247+D287</f>
        <v>0</v>
      </c>
      <c r="E72" s="39">
        <f t="shared" si="43"/>
        <v>0</v>
      </c>
      <c r="F72" s="39">
        <f t="shared" si="43"/>
        <v>0</v>
      </c>
      <c r="G72" s="39">
        <f t="shared" si="43"/>
        <v>0</v>
      </c>
      <c r="H72" s="39">
        <f t="shared" si="43"/>
        <v>9809907.8999999985</v>
      </c>
      <c r="I72" s="39">
        <f t="shared" si="43"/>
        <v>11730134.899999999</v>
      </c>
      <c r="J72" s="6">
        <f t="shared" ref="J72:N72" si="44">J73+J226+J231+J237+J247+J287</f>
        <v>0</v>
      </c>
      <c r="K72" s="6">
        <f t="shared" si="44"/>
        <v>0</v>
      </c>
      <c r="L72" s="6">
        <f t="shared" si="44"/>
        <v>0</v>
      </c>
      <c r="M72" s="6">
        <f t="shared" si="44"/>
        <v>0</v>
      </c>
      <c r="N72" s="6">
        <f t="shared" si="44"/>
        <v>10331148.699999999</v>
      </c>
    </row>
    <row r="73" spans="1:14" ht="78.75">
      <c r="A73" s="10" t="s">
        <v>124</v>
      </c>
      <c r="B73" s="10" t="s">
        <v>125</v>
      </c>
      <c r="C73" s="2">
        <f t="shared" ref="C73" si="45">C74+C81+C147+C187</f>
        <v>10094346.6</v>
      </c>
      <c r="D73" s="2">
        <f t="shared" ref="D73:I73" si="46">D74+D81+D147+D187</f>
        <v>0</v>
      </c>
      <c r="E73" s="2">
        <f t="shared" si="46"/>
        <v>0</v>
      </c>
      <c r="F73" s="2">
        <f t="shared" si="46"/>
        <v>0</v>
      </c>
      <c r="G73" s="2">
        <f t="shared" si="46"/>
        <v>0</v>
      </c>
      <c r="H73" s="2">
        <f t="shared" si="46"/>
        <v>9334411.8999999985</v>
      </c>
      <c r="I73" s="2">
        <f t="shared" si="46"/>
        <v>11611024.699999999</v>
      </c>
      <c r="J73" s="3">
        <f t="shared" ref="J73:N73" si="47">J74+J81+J147+J187</f>
        <v>0</v>
      </c>
      <c r="K73" s="3">
        <f t="shared" si="47"/>
        <v>0</v>
      </c>
      <c r="L73" s="3">
        <f t="shared" si="47"/>
        <v>0</v>
      </c>
      <c r="M73" s="3">
        <f t="shared" si="47"/>
        <v>0</v>
      </c>
      <c r="N73" s="3">
        <f t="shared" si="47"/>
        <v>10212038.5</v>
      </c>
    </row>
    <row r="74" spans="1:14" ht="47.25">
      <c r="A74" s="10" t="s">
        <v>126</v>
      </c>
      <c r="B74" s="10" t="s">
        <v>127</v>
      </c>
      <c r="C74" s="2">
        <f t="shared" ref="C74" si="48">C75+C79+C77</f>
        <v>4854860</v>
      </c>
      <c r="D74" s="2">
        <f t="shared" ref="D74:I74" si="49">D75+D79+D77</f>
        <v>0</v>
      </c>
      <c r="E74" s="2">
        <f t="shared" si="49"/>
        <v>0</v>
      </c>
      <c r="F74" s="2">
        <f t="shared" si="49"/>
        <v>0</v>
      </c>
      <c r="G74" s="2">
        <f t="shared" si="49"/>
        <v>0</v>
      </c>
      <c r="H74" s="2">
        <f t="shared" si="49"/>
        <v>4854860</v>
      </c>
      <c r="I74" s="2">
        <f t="shared" si="49"/>
        <v>5499114</v>
      </c>
      <c r="J74" s="3">
        <f t="shared" ref="J74:N74" si="50">J75+J79+J77</f>
        <v>0</v>
      </c>
      <c r="K74" s="3">
        <f t="shared" si="50"/>
        <v>0</v>
      </c>
      <c r="L74" s="3">
        <f t="shared" si="50"/>
        <v>0</v>
      </c>
      <c r="M74" s="3">
        <f t="shared" si="50"/>
        <v>0</v>
      </c>
      <c r="N74" s="3">
        <f t="shared" si="50"/>
        <v>5499114</v>
      </c>
    </row>
    <row r="75" spans="1:14" ht="31.5">
      <c r="A75" s="9" t="s">
        <v>128</v>
      </c>
      <c r="B75" s="9" t="s">
        <v>129</v>
      </c>
      <c r="C75" s="4">
        <f t="shared" ref="C75:N75" si="51">C76</f>
        <v>3717696</v>
      </c>
      <c r="D75" s="4">
        <f t="shared" si="51"/>
        <v>0</v>
      </c>
      <c r="E75" s="4">
        <f t="shared" si="51"/>
        <v>0</v>
      </c>
      <c r="F75" s="4">
        <f t="shared" si="51"/>
        <v>0</v>
      </c>
      <c r="G75" s="4">
        <f t="shared" si="51"/>
        <v>0</v>
      </c>
      <c r="H75" s="4">
        <f t="shared" si="51"/>
        <v>3717696</v>
      </c>
      <c r="I75" s="4">
        <f t="shared" si="51"/>
        <v>4031817</v>
      </c>
      <c r="J75" s="4">
        <f t="shared" si="51"/>
        <v>0</v>
      </c>
      <c r="K75" s="4">
        <f t="shared" si="51"/>
        <v>0</v>
      </c>
      <c r="L75" s="4">
        <f t="shared" si="51"/>
        <v>0</v>
      </c>
      <c r="M75" s="4">
        <f t="shared" si="51"/>
        <v>0</v>
      </c>
      <c r="N75" s="4">
        <f t="shared" si="51"/>
        <v>4031817</v>
      </c>
    </row>
    <row r="76" spans="1:14" ht="63">
      <c r="A76" s="9" t="s">
        <v>130</v>
      </c>
      <c r="B76" s="9" t="s">
        <v>131</v>
      </c>
      <c r="C76" s="4">
        <v>3717696</v>
      </c>
      <c r="D76" s="4"/>
      <c r="E76" s="4"/>
      <c r="F76" s="4"/>
      <c r="G76" s="4"/>
      <c r="H76" s="4">
        <f>SUM(C76:G76)</f>
        <v>3717696</v>
      </c>
      <c r="I76" s="4">
        <v>4031817</v>
      </c>
      <c r="J76" s="4"/>
      <c r="K76" s="4"/>
      <c r="L76" s="4"/>
      <c r="M76" s="4"/>
      <c r="N76" s="4">
        <f>SUM(I76:M76)</f>
        <v>4031817</v>
      </c>
    </row>
    <row r="77" spans="1:14" ht="47.25">
      <c r="A77" s="9" t="s">
        <v>132</v>
      </c>
      <c r="B77" s="9" t="s">
        <v>133</v>
      </c>
      <c r="C77" s="4">
        <f t="shared" ref="C77:N77" si="52">C78</f>
        <v>1070000</v>
      </c>
      <c r="D77" s="4">
        <f t="shared" si="52"/>
        <v>0</v>
      </c>
      <c r="E77" s="4">
        <f t="shared" si="52"/>
        <v>0</v>
      </c>
      <c r="F77" s="4">
        <f t="shared" si="52"/>
        <v>0</v>
      </c>
      <c r="G77" s="4">
        <f t="shared" si="52"/>
        <v>0</v>
      </c>
      <c r="H77" s="5">
        <f t="shared" si="52"/>
        <v>1070000</v>
      </c>
      <c r="I77" s="4">
        <f t="shared" si="52"/>
        <v>1390000</v>
      </c>
      <c r="J77" s="4">
        <f t="shared" si="52"/>
        <v>0</v>
      </c>
      <c r="K77" s="4">
        <f t="shared" si="52"/>
        <v>0</v>
      </c>
      <c r="L77" s="4">
        <f t="shared" si="52"/>
        <v>0</v>
      </c>
      <c r="M77" s="4">
        <f t="shared" si="52"/>
        <v>0</v>
      </c>
      <c r="N77" s="5">
        <f t="shared" si="52"/>
        <v>1390000</v>
      </c>
    </row>
    <row r="78" spans="1:14" ht="63">
      <c r="A78" s="9" t="s">
        <v>355</v>
      </c>
      <c r="B78" s="9" t="s">
        <v>134</v>
      </c>
      <c r="C78" s="4">
        <v>1070000</v>
      </c>
      <c r="D78" s="4"/>
      <c r="E78" s="4"/>
      <c r="F78" s="4"/>
      <c r="G78" s="4"/>
      <c r="H78" s="5">
        <f>SUM(C78:G78)</f>
        <v>1070000</v>
      </c>
      <c r="I78" s="4">
        <v>1390000</v>
      </c>
      <c r="J78" s="4"/>
      <c r="K78" s="4"/>
      <c r="L78" s="4"/>
      <c r="M78" s="4"/>
      <c r="N78" s="5">
        <f>SUM(I78:M78)</f>
        <v>1390000</v>
      </c>
    </row>
    <row r="79" spans="1:14" ht="80.25" customHeight="1">
      <c r="A79" s="9" t="s">
        <v>135</v>
      </c>
      <c r="B79" s="9" t="s">
        <v>348</v>
      </c>
      <c r="C79" s="4">
        <f t="shared" ref="C79:N79" si="53">C80</f>
        <v>67164</v>
      </c>
      <c r="D79" s="4">
        <f t="shared" si="53"/>
        <v>0</v>
      </c>
      <c r="E79" s="4">
        <f t="shared" si="53"/>
        <v>0</v>
      </c>
      <c r="F79" s="4">
        <f t="shared" si="53"/>
        <v>0</v>
      </c>
      <c r="G79" s="4">
        <f t="shared" si="53"/>
        <v>0</v>
      </c>
      <c r="H79" s="4">
        <f t="shared" si="53"/>
        <v>67164</v>
      </c>
      <c r="I79" s="4">
        <f t="shared" si="53"/>
        <v>77297</v>
      </c>
      <c r="J79" s="4">
        <f t="shared" si="53"/>
        <v>0</v>
      </c>
      <c r="K79" s="4">
        <f t="shared" si="53"/>
        <v>0</v>
      </c>
      <c r="L79" s="4">
        <f t="shared" si="53"/>
        <v>0</v>
      </c>
      <c r="M79" s="4">
        <f t="shared" si="53"/>
        <v>0</v>
      </c>
      <c r="N79" s="4">
        <f t="shared" si="53"/>
        <v>77297</v>
      </c>
    </row>
    <row r="80" spans="1:14" ht="96.75" customHeight="1">
      <c r="A80" s="9" t="s">
        <v>136</v>
      </c>
      <c r="B80" s="9" t="s">
        <v>349</v>
      </c>
      <c r="C80" s="4">
        <v>67164</v>
      </c>
      <c r="D80" s="4"/>
      <c r="E80" s="4"/>
      <c r="F80" s="4"/>
      <c r="G80" s="4"/>
      <c r="H80" s="4">
        <f>SUM(C80:G80)</f>
        <v>67164</v>
      </c>
      <c r="I80" s="4">
        <v>77297</v>
      </c>
      <c r="J80" s="4"/>
      <c r="K80" s="4"/>
      <c r="L80" s="4"/>
      <c r="M80" s="4"/>
      <c r="N80" s="4">
        <f>SUM(I80:M80)</f>
        <v>77297</v>
      </c>
    </row>
    <row r="81" spans="1:14" ht="47.25">
      <c r="A81" s="12" t="s">
        <v>137</v>
      </c>
      <c r="B81" s="12" t="s">
        <v>350</v>
      </c>
      <c r="C81" s="2">
        <f>C82+C83+C84+C90+C101+C102+C113+C117+C118+C119+C120+C121+C122+C123+C124+C125+C126+C127+C128+C129+C130+C131+C133+C135+C136+C137+C138+C109+C111+C114+C115+C116+C141+C112+C142+C110+C143+C139+C132+C145+C103+C88+C108</f>
        <v>1447211.2999999998</v>
      </c>
      <c r="D81" s="2">
        <f t="shared" ref="D81:G81" si="54">D82+D83+D84+D90+D101+D102+D113+D117+D118+D119+D120+D121+D122+D123+D124+D125+D126+D127+D128+D129+D130+D131+D133+D135+D136+D137+D138+D109+D111+D114+D115+D116+D141+D112+D142+D110+D143+D139+D132+D145+D103+D88</f>
        <v>0</v>
      </c>
      <c r="E81" s="2">
        <f t="shared" si="54"/>
        <v>0</v>
      </c>
      <c r="F81" s="2">
        <f t="shared" si="54"/>
        <v>0</v>
      </c>
      <c r="G81" s="2">
        <f t="shared" si="54"/>
        <v>0</v>
      </c>
      <c r="H81" s="3">
        <f>H82+H83+H84+H90+H101+H102+H113+H117+H118+H119+H120+H121+H122+H123+H124+H125+H126+H127+H128+H129+H130+H131+H133+H135+H136+H137+H138+H109+H111+H114+H115+H116+H141+H112+H142+H110+H143+H139+H132+H145+H103+H88</f>
        <v>1426014.2999999998</v>
      </c>
      <c r="I81" s="2">
        <f>I82+I83+I84+I90+I101+I102+I113+I117+I118+I119+I120+I121+I122+I123+I124+I125+I126+I127+I128+I129+I130+I131+I133+I135+I136+I137+I138+I109+I111+I114+I115+I116+I141+I112+I142+I110+I143+I139+I132+I145+I103+I88+I108</f>
        <v>1619020.8</v>
      </c>
      <c r="J81" s="2">
        <f t="shared" ref="J81:M81" si="55">J82+J83+J84+J90+J101+J102+J113+J117+J118+J119+J120+J121+J122+J123+J124+J125+J126+J127+J128+J129+J130+J131+J133+J135+J136+J137+J138+J109+J111+J114+J115+J116+J141+J112+J142+J110+J143+J139+J132+J145+J103+J88</f>
        <v>0</v>
      </c>
      <c r="K81" s="2">
        <f t="shared" si="55"/>
        <v>0</v>
      </c>
      <c r="L81" s="2">
        <f t="shared" si="55"/>
        <v>0</v>
      </c>
      <c r="M81" s="2">
        <f t="shared" si="55"/>
        <v>0</v>
      </c>
      <c r="N81" s="3">
        <f>N82+N83+N84+N90+N101+N102+N113+N117+N118+N119+N120+N121+N122+N123+N124+N125+N126+N127+N128+N129+N130+N131+N133+N135+N136+N137+N138+N109+N111+N114+N115+N116+N141+N112+N142+N110+N143+N139+N132+N145+N103+N88</f>
        <v>1597823.8</v>
      </c>
    </row>
    <row r="82" spans="1:14" ht="47.25" hidden="1">
      <c r="A82" s="7" t="s">
        <v>138</v>
      </c>
      <c r="B82" s="7" t="s">
        <v>139</v>
      </c>
      <c r="C82" s="4"/>
      <c r="D82" s="4"/>
      <c r="E82" s="4"/>
      <c r="F82" s="4"/>
      <c r="G82" s="4"/>
      <c r="H82" s="4">
        <f t="shared" ref="H82:H116" si="56">SUM(C82:G82)</f>
        <v>0</v>
      </c>
      <c r="I82" s="4"/>
      <c r="J82" s="4"/>
      <c r="K82" s="4"/>
      <c r="L82" s="4"/>
      <c r="M82" s="4"/>
      <c r="N82" s="4">
        <f t="shared" ref="N82:N83" si="57">SUM(I82:M82)</f>
        <v>0</v>
      </c>
    </row>
    <row r="83" spans="1:14" ht="47.25" hidden="1">
      <c r="A83" s="7" t="s">
        <v>140</v>
      </c>
      <c r="B83" s="7" t="s">
        <v>139</v>
      </c>
      <c r="C83" s="4"/>
      <c r="D83" s="4"/>
      <c r="E83" s="4"/>
      <c r="F83" s="4"/>
      <c r="G83" s="4"/>
      <c r="H83" s="4">
        <f t="shared" si="56"/>
        <v>0</v>
      </c>
      <c r="I83" s="4"/>
      <c r="J83" s="4"/>
      <c r="K83" s="4"/>
      <c r="L83" s="4"/>
      <c r="M83" s="4"/>
      <c r="N83" s="4">
        <f t="shared" si="57"/>
        <v>0</v>
      </c>
    </row>
    <row r="84" spans="1:14" ht="78.75">
      <c r="A84" s="7" t="s">
        <v>141</v>
      </c>
      <c r="B84" s="7" t="s">
        <v>142</v>
      </c>
      <c r="C84" s="4">
        <f t="shared" ref="C84" si="58">C85+C87+C86</f>
        <v>4000</v>
      </c>
      <c r="D84" s="4">
        <f t="shared" ref="D84:I84" si="59">D85+D87+D86</f>
        <v>0</v>
      </c>
      <c r="E84" s="4">
        <f t="shared" si="59"/>
        <v>0</v>
      </c>
      <c r="F84" s="4">
        <f t="shared" si="59"/>
        <v>0</v>
      </c>
      <c r="G84" s="4">
        <f t="shared" si="59"/>
        <v>0</v>
      </c>
      <c r="H84" s="4">
        <f t="shared" si="59"/>
        <v>4000</v>
      </c>
      <c r="I84" s="4">
        <f t="shared" si="59"/>
        <v>4000</v>
      </c>
      <c r="J84" s="5">
        <f t="shared" ref="J84:N84" si="60">J85+J87+J86</f>
        <v>0</v>
      </c>
      <c r="K84" s="5">
        <f t="shared" si="60"/>
        <v>0</v>
      </c>
      <c r="L84" s="5">
        <f t="shared" si="60"/>
        <v>0</v>
      </c>
      <c r="M84" s="5">
        <f t="shared" si="60"/>
        <v>0</v>
      </c>
      <c r="N84" s="4">
        <f t="shared" si="60"/>
        <v>4000</v>
      </c>
    </row>
    <row r="85" spans="1:14" ht="94.5" hidden="1">
      <c r="A85" s="7" t="s">
        <v>143</v>
      </c>
      <c r="B85" s="7" t="s">
        <v>144</v>
      </c>
      <c r="C85" s="5"/>
      <c r="D85" s="4"/>
      <c r="E85" s="5"/>
      <c r="F85" s="5"/>
      <c r="G85" s="5"/>
      <c r="H85" s="4">
        <f t="shared" si="56"/>
        <v>0</v>
      </c>
      <c r="I85" s="5"/>
      <c r="J85" s="4"/>
      <c r="K85" s="5"/>
      <c r="L85" s="5"/>
      <c r="M85" s="5"/>
      <c r="N85" s="4">
        <f t="shared" ref="N85:N87" si="61">SUM(I85:M85)</f>
        <v>0</v>
      </c>
    </row>
    <row r="86" spans="1:14" ht="94.5">
      <c r="A86" s="7" t="s">
        <v>485</v>
      </c>
      <c r="B86" s="7" t="s">
        <v>144</v>
      </c>
      <c r="C86" s="4">
        <v>4000</v>
      </c>
      <c r="D86" s="4"/>
      <c r="E86" s="4"/>
      <c r="F86" s="4"/>
      <c r="G86" s="4"/>
      <c r="H86" s="4">
        <f t="shared" si="56"/>
        <v>4000</v>
      </c>
      <c r="I86" s="4">
        <v>4000</v>
      </c>
      <c r="J86" s="4"/>
      <c r="K86" s="5"/>
      <c r="L86" s="5"/>
      <c r="M86" s="5"/>
      <c r="N86" s="4">
        <f t="shared" si="61"/>
        <v>4000</v>
      </c>
    </row>
    <row r="87" spans="1:14" ht="63" hidden="1" customHeight="1">
      <c r="A87" s="7" t="s">
        <v>145</v>
      </c>
      <c r="B87" s="7" t="s">
        <v>144</v>
      </c>
      <c r="C87" s="5"/>
      <c r="D87" s="4"/>
      <c r="E87" s="5"/>
      <c r="F87" s="5"/>
      <c r="G87" s="5"/>
      <c r="H87" s="4">
        <f t="shared" si="56"/>
        <v>0</v>
      </c>
      <c r="I87" s="5"/>
      <c r="J87" s="4"/>
      <c r="K87" s="5"/>
      <c r="L87" s="5"/>
      <c r="M87" s="5"/>
      <c r="N87" s="4">
        <f t="shared" si="61"/>
        <v>0</v>
      </c>
    </row>
    <row r="88" spans="1:14" ht="51.75" hidden="1" customHeight="1">
      <c r="A88" s="22" t="s">
        <v>481</v>
      </c>
      <c r="B88" s="22" t="s">
        <v>482</v>
      </c>
      <c r="C88" s="5">
        <f>C89</f>
        <v>0</v>
      </c>
      <c r="D88" s="4"/>
      <c r="E88" s="5">
        <f>E89</f>
        <v>0</v>
      </c>
      <c r="F88" s="5">
        <f>F89</f>
        <v>0</v>
      </c>
      <c r="G88" s="5">
        <f>G89</f>
        <v>0</v>
      </c>
      <c r="H88" s="4">
        <f>H89</f>
        <v>0</v>
      </c>
      <c r="I88" s="5">
        <f>I89</f>
        <v>0</v>
      </c>
      <c r="J88" s="4"/>
      <c r="K88" s="5">
        <f>K89</f>
        <v>0</v>
      </c>
      <c r="L88" s="5">
        <f>L89</f>
        <v>0</v>
      </c>
      <c r="M88" s="5">
        <f>M89</f>
        <v>0</v>
      </c>
      <c r="N88" s="4">
        <f>N89</f>
        <v>0</v>
      </c>
    </row>
    <row r="89" spans="1:14" ht="64.5" hidden="1" customHeight="1">
      <c r="A89" s="22" t="s">
        <v>483</v>
      </c>
      <c r="B89" s="22" t="s">
        <v>484</v>
      </c>
      <c r="C89" s="5"/>
      <c r="D89" s="4"/>
      <c r="E89" s="5"/>
      <c r="F89" s="5"/>
      <c r="G89" s="5"/>
      <c r="H89" s="4">
        <f t="shared" si="56"/>
        <v>0</v>
      </c>
      <c r="I89" s="5"/>
      <c r="J89" s="4"/>
      <c r="K89" s="5"/>
      <c r="L89" s="5"/>
      <c r="M89" s="5"/>
      <c r="N89" s="4">
        <f t="shared" ref="N89" si="62">SUM(I89:M89)</f>
        <v>0</v>
      </c>
    </row>
    <row r="90" spans="1:14" ht="31.5" hidden="1">
      <c r="A90" s="9" t="s">
        <v>146</v>
      </c>
      <c r="B90" s="9" t="s">
        <v>147</v>
      </c>
      <c r="C90" s="4">
        <f t="shared" ref="C90" si="63">C92+C97+C98+C93+C99+C94+C96+C91+C100+C95</f>
        <v>0</v>
      </c>
      <c r="D90" s="4">
        <f t="shared" ref="D90:I90" si="64">D92+D97+D98+D93+D99+D94+D96+D91+D100+D95</f>
        <v>0</v>
      </c>
      <c r="E90" s="4">
        <f t="shared" si="64"/>
        <v>0</v>
      </c>
      <c r="F90" s="4">
        <f t="shared" si="64"/>
        <v>0</v>
      </c>
      <c r="G90" s="4">
        <f t="shared" si="64"/>
        <v>0</v>
      </c>
      <c r="H90" s="4">
        <f t="shared" si="64"/>
        <v>0</v>
      </c>
      <c r="I90" s="4">
        <f t="shared" si="64"/>
        <v>0</v>
      </c>
      <c r="J90" s="4">
        <f t="shared" ref="J90:N90" si="65">J92+J97+J98+J93+J99+J94+J96+J91+J100+J95</f>
        <v>0</v>
      </c>
      <c r="K90" s="4">
        <f t="shared" si="65"/>
        <v>0</v>
      </c>
      <c r="L90" s="4">
        <f t="shared" si="65"/>
        <v>0</v>
      </c>
      <c r="M90" s="4">
        <f t="shared" si="65"/>
        <v>0</v>
      </c>
      <c r="N90" s="4">
        <f t="shared" si="65"/>
        <v>0</v>
      </c>
    </row>
    <row r="91" spans="1:14" ht="33.75" hidden="1" customHeight="1">
      <c r="A91" s="9" t="s">
        <v>462</v>
      </c>
      <c r="B91" s="9" t="s">
        <v>149</v>
      </c>
      <c r="C91" s="4"/>
      <c r="D91" s="4"/>
      <c r="E91" s="4"/>
      <c r="F91" s="4"/>
      <c r="G91" s="4"/>
      <c r="H91" s="4">
        <f t="shared" si="56"/>
        <v>0</v>
      </c>
      <c r="I91" s="4"/>
      <c r="J91" s="4"/>
      <c r="K91" s="4"/>
      <c r="L91" s="4"/>
      <c r="M91" s="4"/>
      <c r="N91" s="4">
        <f t="shared" ref="N91:N93" si="66">SUM(I91:M91)</f>
        <v>0</v>
      </c>
    </row>
    <row r="92" spans="1:14" ht="34.5" hidden="1" customHeight="1">
      <c r="A92" s="9" t="s">
        <v>148</v>
      </c>
      <c r="B92" s="9" t="s">
        <v>149</v>
      </c>
      <c r="C92" s="4"/>
      <c r="D92" s="4"/>
      <c r="E92" s="4"/>
      <c r="F92" s="4"/>
      <c r="G92" s="4"/>
      <c r="H92" s="4">
        <f t="shared" si="56"/>
        <v>0</v>
      </c>
      <c r="I92" s="4"/>
      <c r="J92" s="4"/>
      <c r="K92" s="4"/>
      <c r="L92" s="4"/>
      <c r="M92" s="4"/>
      <c r="N92" s="4">
        <f t="shared" si="66"/>
        <v>0</v>
      </c>
    </row>
    <row r="93" spans="1:14" ht="34.5" hidden="1" customHeight="1">
      <c r="A93" s="9" t="s">
        <v>427</v>
      </c>
      <c r="B93" s="9" t="s">
        <v>149</v>
      </c>
      <c r="C93" s="4"/>
      <c r="D93" s="4"/>
      <c r="E93" s="4"/>
      <c r="F93" s="4"/>
      <c r="G93" s="4"/>
      <c r="H93" s="4">
        <f t="shared" si="56"/>
        <v>0</v>
      </c>
      <c r="I93" s="4"/>
      <c r="J93" s="4"/>
      <c r="K93" s="4"/>
      <c r="L93" s="4"/>
      <c r="M93" s="4"/>
      <c r="N93" s="4">
        <f t="shared" si="66"/>
        <v>0</v>
      </c>
    </row>
    <row r="94" spans="1:14" ht="34.5" hidden="1" customHeight="1">
      <c r="A94" s="9" t="s">
        <v>356</v>
      </c>
      <c r="B94" s="9" t="s">
        <v>149</v>
      </c>
      <c r="C94" s="4"/>
      <c r="D94" s="4"/>
      <c r="E94" s="4"/>
      <c r="F94" s="4"/>
      <c r="G94" s="4"/>
      <c r="H94" s="4">
        <f>SUM(C94:G94)</f>
        <v>0</v>
      </c>
      <c r="I94" s="4"/>
      <c r="J94" s="4"/>
      <c r="K94" s="4"/>
      <c r="L94" s="4"/>
      <c r="M94" s="4"/>
      <c r="N94" s="4">
        <f>SUM(I94:M94)</f>
        <v>0</v>
      </c>
    </row>
    <row r="95" spans="1:14" ht="34.5" hidden="1" customHeight="1">
      <c r="A95" s="9" t="s">
        <v>468</v>
      </c>
      <c r="B95" s="9" t="s">
        <v>149</v>
      </c>
      <c r="C95" s="4"/>
      <c r="D95" s="4"/>
      <c r="E95" s="4"/>
      <c r="F95" s="4"/>
      <c r="G95" s="4"/>
      <c r="H95" s="4">
        <f>SUM(C95:G95)</f>
        <v>0</v>
      </c>
      <c r="I95" s="4"/>
      <c r="J95" s="4"/>
      <c r="K95" s="4"/>
      <c r="L95" s="4"/>
      <c r="M95" s="4"/>
      <c r="N95" s="4">
        <f>SUM(I95:M95)</f>
        <v>0</v>
      </c>
    </row>
    <row r="96" spans="1:14" ht="33.75" hidden="1" customHeight="1">
      <c r="A96" s="9" t="s">
        <v>397</v>
      </c>
      <c r="B96" s="9" t="s">
        <v>149</v>
      </c>
      <c r="C96" s="4"/>
      <c r="D96" s="4"/>
      <c r="E96" s="4"/>
      <c r="F96" s="4"/>
      <c r="G96" s="4"/>
      <c r="H96" s="4">
        <f>SUM(C96:G96)</f>
        <v>0</v>
      </c>
      <c r="I96" s="4"/>
      <c r="J96" s="4"/>
      <c r="K96" s="4"/>
      <c r="L96" s="4"/>
      <c r="M96" s="4"/>
      <c r="N96" s="4">
        <f>SUM(I96:M96)</f>
        <v>0</v>
      </c>
    </row>
    <row r="97" spans="1:14" ht="33" hidden="1" customHeight="1">
      <c r="A97" s="9" t="s">
        <v>150</v>
      </c>
      <c r="B97" s="9" t="s">
        <v>149</v>
      </c>
      <c r="C97" s="4"/>
      <c r="D97" s="4"/>
      <c r="E97" s="4"/>
      <c r="F97" s="4"/>
      <c r="G97" s="4"/>
      <c r="H97" s="4">
        <f t="shared" si="56"/>
        <v>0</v>
      </c>
      <c r="I97" s="4"/>
      <c r="J97" s="4"/>
      <c r="K97" s="4"/>
      <c r="L97" s="4"/>
      <c r="M97" s="4"/>
      <c r="N97" s="4">
        <f t="shared" ref="N97:N102" si="67">SUM(I97:M97)</f>
        <v>0</v>
      </c>
    </row>
    <row r="98" spans="1:14" ht="63" hidden="1">
      <c r="A98" s="9" t="s">
        <v>347</v>
      </c>
      <c r="B98" s="9" t="s">
        <v>149</v>
      </c>
      <c r="C98" s="4"/>
      <c r="D98" s="4"/>
      <c r="E98" s="4"/>
      <c r="F98" s="4"/>
      <c r="G98" s="4"/>
      <c r="H98" s="4">
        <f t="shared" si="56"/>
        <v>0</v>
      </c>
      <c r="I98" s="4"/>
      <c r="J98" s="4"/>
      <c r="K98" s="4"/>
      <c r="L98" s="4"/>
      <c r="M98" s="4"/>
      <c r="N98" s="4">
        <f t="shared" si="67"/>
        <v>0</v>
      </c>
    </row>
    <row r="99" spans="1:14" ht="35.25" hidden="1" customHeight="1">
      <c r="A99" s="9" t="s">
        <v>461</v>
      </c>
      <c r="B99" s="9" t="s">
        <v>149</v>
      </c>
      <c r="C99" s="4"/>
      <c r="D99" s="4"/>
      <c r="E99" s="4"/>
      <c r="F99" s="4"/>
      <c r="G99" s="4"/>
      <c r="H99" s="4">
        <f t="shared" si="56"/>
        <v>0</v>
      </c>
      <c r="I99" s="4"/>
      <c r="J99" s="4"/>
      <c r="K99" s="4"/>
      <c r="L99" s="4"/>
      <c r="M99" s="4"/>
      <c r="N99" s="4">
        <f t="shared" si="67"/>
        <v>0</v>
      </c>
    </row>
    <row r="100" spans="1:14" ht="35.25" hidden="1" customHeight="1">
      <c r="A100" s="9" t="s">
        <v>463</v>
      </c>
      <c r="B100" s="9" t="s">
        <v>149</v>
      </c>
      <c r="C100" s="4"/>
      <c r="D100" s="4"/>
      <c r="E100" s="4"/>
      <c r="F100" s="4"/>
      <c r="G100" s="4"/>
      <c r="H100" s="4">
        <f t="shared" si="56"/>
        <v>0</v>
      </c>
      <c r="I100" s="4"/>
      <c r="J100" s="4"/>
      <c r="K100" s="4"/>
      <c r="L100" s="4"/>
      <c r="M100" s="4"/>
      <c r="N100" s="4">
        <f t="shared" si="67"/>
        <v>0</v>
      </c>
    </row>
    <row r="101" spans="1:14" ht="51" hidden="1" customHeight="1">
      <c r="A101" s="7" t="s">
        <v>151</v>
      </c>
      <c r="B101" s="7" t="s">
        <v>152</v>
      </c>
      <c r="C101" s="4"/>
      <c r="D101" s="4"/>
      <c r="E101" s="4"/>
      <c r="F101" s="4"/>
      <c r="G101" s="4"/>
      <c r="H101" s="4">
        <f t="shared" si="56"/>
        <v>0</v>
      </c>
      <c r="I101" s="4"/>
      <c r="J101" s="4"/>
      <c r="K101" s="4"/>
      <c r="L101" s="4"/>
      <c r="M101" s="4"/>
      <c r="N101" s="4">
        <f t="shared" si="67"/>
        <v>0</v>
      </c>
    </row>
    <row r="102" spans="1:14" ht="47.25">
      <c r="A102" s="7" t="s">
        <v>153</v>
      </c>
      <c r="B102" s="7" t="s">
        <v>154</v>
      </c>
      <c r="C102" s="4">
        <v>1600</v>
      </c>
      <c r="D102" s="4"/>
      <c r="E102" s="4"/>
      <c r="F102" s="4"/>
      <c r="G102" s="4"/>
      <c r="H102" s="4">
        <f t="shared" si="56"/>
        <v>1600</v>
      </c>
      <c r="I102" s="4">
        <v>1600</v>
      </c>
      <c r="J102" s="4"/>
      <c r="K102" s="4"/>
      <c r="L102" s="4"/>
      <c r="M102" s="4"/>
      <c r="N102" s="4">
        <f t="shared" si="67"/>
        <v>1600</v>
      </c>
    </row>
    <row r="103" spans="1:14" ht="78.75" hidden="1">
      <c r="A103" s="7" t="s">
        <v>464</v>
      </c>
      <c r="B103" s="21" t="s">
        <v>487</v>
      </c>
      <c r="C103" s="4">
        <f t="shared" ref="C103" si="68">C105+C104+C106</f>
        <v>0</v>
      </c>
      <c r="D103" s="4">
        <f t="shared" ref="D103:I103" si="69">D105+D104+D106</f>
        <v>0</v>
      </c>
      <c r="E103" s="4">
        <f t="shared" si="69"/>
        <v>0</v>
      </c>
      <c r="F103" s="4">
        <f t="shared" si="69"/>
        <v>0</v>
      </c>
      <c r="G103" s="4">
        <f t="shared" si="69"/>
        <v>0</v>
      </c>
      <c r="H103" s="4">
        <f t="shared" si="69"/>
        <v>0</v>
      </c>
      <c r="I103" s="4">
        <f t="shared" si="69"/>
        <v>0</v>
      </c>
      <c r="J103" s="4">
        <f t="shared" ref="J103:N103" si="70">J105+J104+J106</f>
        <v>0</v>
      </c>
      <c r="K103" s="4">
        <f t="shared" si="70"/>
        <v>0</v>
      </c>
      <c r="L103" s="4">
        <f t="shared" si="70"/>
        <v>0</v>
      </c>
      <c r="M103" s="4">
        <f t="shared" si="70"/>
        <v>0</v>
      </c>
      <c r="N103" s="4">
        <f t="shared" si="70"/>
        <v>0</v>
      </c>
    </row>
    <row r="104" spans="1:14" ht="51.75" hidden="1" customHeight="1">
      <c r="A104" s="21" t="s">
        <v>466</v>
      </c>
      <c r="B104" s="21" t="s">
        <v>488</v>
      </c>
      <c r="C104" s="4"/>
      <c r="D104" s="4"/>
      <c r="E104" s="4"/>
      <c r="F104" s="4"/>
      <c r="G104" s="4"/>
      <c r="H104" s="4">
        <f t="shared" si="56"/>
        <v>0</v>
      </c>
      <c r="I104" s="4"/>
      <c r="J104" s="4"/>
      <c r="K104" s="4"/>
      <c r="L104" s="4"/>
      <c r="M104" s="4"/>
      <c r="N104" s="4">
        <f t="shared" ref="N104:N116" si="71">SUM(I104:M104)</f>
        <v>0</v>
      </c>
    </row>
    <row r="105" spans="1:14" ht="50.25" hidden="1" customHeight="1">
      <c r="A105" s="21" t="s">
        <v>465</v>
      </c>
      <c r="B105" s="21" t="s">
        <v>488</v>
      </c>
      <c r="C105" s="4"/>
      <c r="D105" s="4"/>
      <c r="E105" s="4"/>
      <c r="F105" s="4"/>
      <c r="G105" s="4"/>
      <c r="H105" s="4">
        <f t="shared" si="56"/>
        <v>0</v>
      </c>
      <c r="I105" s="4"/>
      <c r="J105" s="4"/>
      <c r="K105" s="4"/>
      <c r="L105" s="4"/>
      <c r="M105" s="4"/>
      <c r="N105" s="4">
        <f t="shared" si="71"/>
        <v>0</v>
      </c>
    </row>
    <row r="106" spans="1:14" ht="94.5" hidden="1">
      <c r="A106" s="21" t="s">
        <v>467</v>
      </c>
      <c r="B106" s="21" t="s">
        <v>488</v>
      </c>
      <c r="C106" s="4"/>
      <c r="D106" s="4"/>
      <c r="E106" s="4"/>
      <c r="F106" s="4"/>
      <c r="G106" s="4"/>
      <c r="H106" s="4">
        <f t="shared" si="56"/>
        <v>0</v>
      </c>
      <c r="I106" s="4"/>
      <c r="J106" s="4"/>
      <c r="K106" s="4"/>
      <c r="L106" s="4"/>
      <c r="M106" s="4"/>
      <c r="N106" s="4">
        <f t="shared" si="71"/>
        <v>0</v>
      </c>
    </row>
    <row r="107" spans="1:14" ht="63.75" customHeight="1">
      <c r="A107" s="21" t="s">
        <v>526</v>
      </c>
      <c r="B107" s="21" t="s">
        <v>528</v>
      </c>
      <c r="C107" s="4">
        <f>C108</f>
        <v>21197</v>
      </c>
      <c r="D107" s="4"/>
      <c r="E107" s="4"/>
      <c r="F107" s="4"/>
      <c r="G107" s="4"/>
      <c r="H107" s="4"/>
      <c r="I107" s="4">
        <f>I108</f>
        <v>21197</v>
      </c>
      <c r="J107" s="4"/>
      <c r="K107" s="4"/>
      <c r="L107" s="4"/>
      <c r="M107" s="4"/>
      <c r="N107" s="4"/>
    </row>
    <row r="108" spans="1:14" ht="94.5">
      <c r="A108" s="21" t="s">
        <v>527</v>
      </c>
      <c r="B108" s="21" t="s">
        <v>529</v>
      </c>
      <c r="C108" s="4">
        <v>21197</v>
      </c>
      <c r="D108" s="4"/>
      <c r="E108" s="4"/>
      <c r="F108" s="4"/>
      <c r="G108" s="4"/>
      <c r="H108" s="4"/>
      <c r="I108" s="4">
        <v>21197</v>
      </c>
      <c r="J108" s="4"/>
      <c r="K108" s="4"/>
      <c r="L108" s="4"/>
      <c r="M108" s="4"/>
      <c r="N108" s="4"/>
    </row>
    <row r="109" spans="1:14" ht="78.75" hidden="1">
      <c r="A109" s="7" t="s">
        <v>362</v>
      </c>
      <c r="B109" s="7" t="s">
        <v>413</v>
      </c>
      <c r="C109" s="4"/>
      <c r="D109" s="4"/>
      <c r="E109" s="4"/>
      <c r="F109" s="4"/>
      <c r="G109" s="4"/>
      <c r="H109" s="4">
        <f t="shared" si="56"/>
        <v>0</v>
      </c>
      <c r="I109" s="4"/>
      <c r="J109" s="4"/>
      <c r="K109" s="4"/>
      <c r="L109" s="4"/>
      <c r="M109" s="4"/>
      <c r="N109" s="4">
        <f t="shared" si="71"/>
        <v>0</v>
      </c>
    </row>
    <row r="110" spans="1:14" ht="63.75" hidden="1" customHeight="1">
      <c r="A110" s="21" t="s">
        <v>428</v>
      </c>
      <c r="B110" s="21" t="s">
        <v>429</v>
      </c>
      <c r="C110" s="4"/>
      <c r="D110" s="4"/>
      <c r="E110" s="5"/>
      <c r="F110" s="4"/>
      <c r="G110" s="4"/>
      <c r="H110" s="5">
        <f t="shared" si="56"/>
        <v>0</v>
      </c>
      <c r="I110" s="4"/>
      <c r="J110" s="4"/>
      <c r="K110" s="5"/>
      <c r="L110" s="4"/>
      <c r="M110" s="4"/>
      <c r="N110" s="5">
        <f t="shared" si="71"/>
        <v>0</v>
      </c>
    </row>
    <row r="111" spans="1:14" ht="65.25" hidden="1" customHeight="1">
      <c r="A111" s="7" t="s">
        <v>377</v>
      </c>
      <c r="B111" s="7" t="s">
        <v>376</v>
      </c>
      <c r="C111" s="4"/>
      <c r="D111" s="4"/>
      <c r="E111" s="4"/>
      <c r="F111" s="4"/>
      <c r="G111" s="4"/>
      <c r="H111" s="4">
        <f t="shared" si="56"/>
        <v>0</v>
      </c>
      <c r="I111" s="4"/>
      <c r="J111" s="4"/>
      <c r="K111" s="4"/>
      <c r="L111" s="4"/>
      <c r="M111" s="4"/>
      <c r="N111" s="4">
        <f t="shared" si="71"/>
        <v>0</v>
      </c>
    </row>
    <row r="112" spans="1:14" ht="114" hidden="1" customHeight="1">
      <c r="A112" s="21" t="s">
        <v>421</v>
      </c>
      <c r="B112" s="21" t="s">
        <v>422</v>
      </c>
      <c r="C112" s="4"/>
      <c r="D112" s="4"/>
      <c r="E112" s="4"/>
      <c r="F112" s="4"/>
      <c r="G112" s="4"/>
      <c r="H112" s="4">
        <f t="shared" si="56"/>
        <v>0</v>
      </c>
      <c r="I112" s="4"/>
      <c r="J112" s="4"/>
      <c r="K112" s="4"/>
      <c r="L112" s="4"/>
      <c r="M112" s="4"/>
      <c r="N112" s="4">
        <f t="shared" si="71"/>
        <v>0</v>
      </c>
    </row>
    <row r="113" spans="1:14" ht="51.75" hidden="1" customHeight="1">
      <c r="A113" s="21" t="s">
        <v>498</v>
      </c>
      <c r="B113" s="21" t="s">
        <v>499</v>
      </c>
      <c r="C113" s="4"/>
      <c r="D113" s="4"/>
      <c r="E113" s="4"/>
      <c r="F113" s="4"/>
      <c r="G113" s="4"/>
      <c r="H113" s="4">
        <f t="shared" si="56"/>
        <v>0</v>
      </c>
      <c r="I113" s="4"/>
      <c r="J113" s="4"/>
      <c r="K113" s="4"/>
      <c r="L113" s="4"/>
      <c r="M113" s="4"/>
      <c r="N113" s="4">
        <f t="shared" si="71"/>
        <v>0</v>
      </c>
    </row>
    <row r="114" spans="1:14" ht="81" hidden="1" customHeight="1">
      <c r="A114" s="7" t="s">
        <v>380</v>
      </c>
      <c r="B114" s="7" t="s">
        <v>389</v>
      </c>
      <c r="C114" s="4"/>
      <c r="D114" s="4"/>
      <c r="E114" s="4"/>
      <c r="F114" s="4"/>
      <c r="G114" s="4"/>
      <c r="H114" s="4">
        <f t="shared" si="56"/>
        <v>0</v>
      </c>
      <c r="I114" s="4"/>
      <c r="J114" s="4"/>
      <c r="K114" s="4"/>
      <c r="L114" s="4"/>
      <c r="M114" s="4"/>
      <c r="N114" s="4">
        <f t="shared" si="71"/>
        <v>0</v>
      </c>
    </row>
    <row r="115" spans="1:14" ht="67.5" hidden="1" customHeight="1">
      <c r="A115" s="7" t="s">
        <v>373</v>
      </c>
      <c r="B115" s="7" t="s">
        <v>390</v>
      </c>
      <c r="C115" s="4"/>
      <c r="D115" s="4"/>
      <c r="E115" s="4"/>
      <c r="F115" s="4"/>
      <c r="G115" s="4"/>
      <c r="H115" s="4">
        <f t="shared" si="56"/>
        <v>0</v>
      </c>
      <c r="I115" s="4"/>
      <c r="J115" s="4"/>
      <c r="K115" s="4"/>
      <c r="L115" s="4"/>
      <c r="M115" s="4"/>
      <c r="N115" s="4">
        <f t="shared" si="71"/>
        <v>0</v>
      </c>
    </row>
    <row r="116" spans="1:14" ht="33" hidden="1" customHeight="1">
      <c r="A116" s="7" t="s">
        <v>371</v>
      </c>
      <c r="B116" s="7" t="s">
        <v>372</v>
      </c>
      <c r="C116" s="4"/>
      <c r="D116" s="4"/>
      <c r="E116" s="4"/>
      <c r="F116" s="4"/>
      <c r="G116" s="4"/>
      <c r="H116" s="4">
        <f t="shared" si="56"/>
        <v>0</v>
      </c>
      <c r="I116" s="4"/>
      <c r="J116" s="4"/>
      <c r="K116" s="4"/>
      <c r="L116" s="4"/>
      <c r="M116" s="4"/>
      <c r="N116" s="4">
        <f t="shared" si="71"/>
        <v>0</v>
      </c>
    </row>
    <row r="117" spans="1:14" ht="110.25">
      <c r="A117" s="9" t="s">
        <v>155</v>
      </c>
      <c r="B117" s="9" t="s">
        <v>330</v>
      </c>
      <c r="C117" s="4">
        <v>338011.1</v>
      </c>
      <c r="D117" s="4"/>
      <c r="E117" s="4"/>
      <c r="F117" s="4"/>
      <c r="G117" s="4"/>
      <c r="H117" s="4">
        <f t="shared" ref="H117:H163" si="72">SUM(C117:G117)</f>
        <v>338011.1</v>
      </c>
      <c r="I117" s="4">
        <v>307661.3</v>
      </c>
      <c r="J117" s="4"/>
      <c r="K117" s="4"/>
      <c r="L117" s="4"/>
      <c r="M117" s="4"/>
      <c r="N117" s="4">
        <f t="shared" ref="N117:N133" si="73">SUM(I117:M117)</f>
        <v>307661.3</v>
      </c>
    </row>
    <row r="118" spans="1:14" ht="96" customHeight="1">
      <c r="A118" s="9" t="s">
        <v>416</v>
      </c>
      <c r="B118" s="9" t="s">
        <v>391</v>
      </c>
      <c r="C118" s="4">
        <v>62082.1</v>
      </c>
      <c r="D118" s="4"/>
      <c r="E118" s="4"/>
      <c r="F118" s="4"/>
      <c r="G118" s="4"/>
      <c r="H118" s="4">
        <f t="shared" si="72"/>
        <v>62082.1</v>
      </c>
      <c r="I118" s="4">
        <v>61350.2</v>
      </c>
      <c r="J118" s="4"/>
      <c r="K118" s="4"/>
      <c r="L118" s="4"/>
      <c r="M118" s="4"/>
      <c r="N118" s="4">
        <f t="shared" si="73"/>
        <v>61350.2</v>
      </c>
    </row>
    <row r="119" spans="1:14" ht="63">
      <c r="A119" s="9" t="s">
        <v>156</v>
      </c>
      <c r="B119" s="9" t="s">
        <v>157</v>
      </c>
      <c r="C119" s="4">
        <v>23901.1</v>
      </c>
      <c r="D119" s="4"/>
      <c r="E119" s="4"/>
      <c r="F119" s="4"/>
      <c r="G119" s="4"/>
      <c r="H119" s="4">
        <f t="shared" si="72"/>
        <v>23901.1</v>
      </c>
      <c r="I119" s="4">
        <v>25389.1</v>
      </c>
      <c r="J119" s="4"/>
      <c r="K119" s="4"/>
      <c r="L119" s="4"/>
      <c r="M119" s="4"/>
      <c r="N119" s="4">
        <f t="shared" si="73"/>
        <v>25389.1</v>
      </c>
    </row>
    <row r="120" spans="1:14" ht="78.75">
      <c r="A120" s="9" t="s">
        <v>158</v>
      </c>
      <c r="B120" s="9" t="s">
        <v>159</v>
      </c>
      <c r="C120" s="4">
        <v>584.79999999999995</v>
      </c>
      <c r="D120" s="4"/>
      <c r="E120" s="4"/>
      <c r="F120" s="4"/>
      <c r="G120" s="4"/>
      <c r="H120" s="4">
        <f t="shared" si="72"/>
        <v>584.79999999999995</v>
      </c>
      <c r="I120" s="4">
        <v>563.9</v>
      </c>
      <c r="J120" s="4"/>
      <c r="K120" s="4"/>
      <c r="L120" s="4"/>
      <c r="M120" s="4"/>
      <c r="N120" s="4">
        <f t="shared" si="73"/>
        <v>563.9</v>
      </c>
    </row>
    <row r="121" spans="1:14" ht="110.25">
      <c r="A121" s="9" t="s">
        <v>160</v>
      </c>
      <c r="B121" s="9" t="s">
        <v>161</v>
      </c>
      <c r="C121" s="4">
        <v>35300</v>
      </c>
      <c r="D121" s="4"/>
      <c r="E121" s="4"/>
      <c r="F121" s="4"/>
      <c r="G121" s="4"/>
      <c r="H121" s="4">
        <f t="shared" si="72"/>
        <v>35300</v>
      </c>
      <c r="I121" s="4">
        <v>35300</v>
      </c>
      <c r="J121" s="4"/>
      <c r="K121" s="4"/>
      <c r="L121" s="4"/>
      <c r="M121" s="4"/>
      <c r="N121" s="4">
        <f t="shared" si="73"/>
        <v>35300</v>
      </c>
    </row>
    <row r="122" spans="1:14" ht="127.5" customHeight="1">
      <c r="A122" s="9" t="s">
        <v>162</v>
      </c>
      <c r="B122" s="9" t="s">
        <v>395</v>
      </c>
      <c r="C122" s="4">
        <v>103700</v>
      </c>
      <c r="D122" s="4"/>
      <c r="E122" s="4"/>
      <c r="F122" s="4"/>
      <c r="G122" s="4"/>
      <c r="H122" s="4">
        <f t="shared" si="72"/>
        <v>103700</v>
      </c>
      <c r="I122" s="4">
        <v>127000</v>
      </c>
      <c r="J122" s="4"/>
      <c r="K122" s="4"/>
      <c r="L122" s="4"/>
      <c r="M122" s="4"/>
      <c r="N122" s="4">
        <f t="shared" si="73"/>
        <v>127000</v>
      </c>
    </row>
    <row r="123" spans="1:14" ht="111.75" hidden="1" customHeight="1">
      <c r="A123" s="9" t="s">
        <v>163</v>
      </c>
      <c r="B123" s="9" t="s">
        <v>164</v>
      </c>
      <c r="C123" s="4"/>
      <c r="D123" s="4"/>
      <c r="E123" s="4"/>
      <c r="F123" s="4"/>
      <c r="G123" s="4"/>
      <c r="H123" s="4">
        <f t="shared" si="72"/>
        <v>0</v>
      </c>
      <c r="I123" s="4"/>
      <c r="J123" s="4"/>
      <c r="K123" s="4"/>
      <c r="L123" s="4"/>
      <c r="M123" s="4"/>
      <c r="N123" s="4">
        <f t="shared" si="73"/>
        <v>0</v>
      </c>
    </row>
    <row r="124" spans="1:14" ht="94.5">
      <c r="A124" s="9" t="s">
        <v>165</v>
      </c>
      <c r="B124" s="9" t="s">
        <v>166</v>
      </c>
      <c r="C124" s="4">
        <v>148567.29999999999</v>
      </c>
      <c r="D124" s="4"/>
      <c r="E124" s="4"/>
      <c r="F124" s="4"/>
      <c r="G124" s="4"/>
      <c r="H124" s="4">
        <f t="shared" si="72"/>
        <v>148567.29999999999</v>
      </c>
      <c r="I124" s="4">
        <v>247121.4</v>
      </c>
      <c r="J124" s="4"/>
      <c r="K124" s="4"/>
      <c r="L124" s="4"/>
      <c r="M124" s="4"/>
      <c r="N124" s="4">
        <f t="shared" si="73"/>
        <v>247121.4</v>
      </c>
    </row>
    <row r="125" spans="1:14" ht="47.25">
      <c r="A125" s="9" t="s">
        <v>167</v>
      </c>
      <c r="B125" s="9" t="s">
        <v>168</v>
      </c>
      <c r="C125" s="4">
        <v>163443.6</v>
      </c>
      <c r="D125" s="4"/>
      <c r="E125" s="4"/>
      <c r="F125" s="4"/>
      <c r="G125" s="4"/>
      <c r="H125" s="4">
        <f t="shared" si="72"/>
        <v>163443.6</v>
      </c>
      <c r="I125" s="4">
        <v>180396.79999999999</v>
      </c>
      <c r="J125" s="4"/>
      <c r="K125" s="4"/>
      <c r="L125" s="4"/>
      <c r="M125" s="4"/>
      <c r="N125" s="4">
        <f t="shared" si="73"/>
        <v>180396.79999999999</v>
      </c>
    </row>
    <row r="126" spans="1:14" ht="64.5" customHeight="1">
      <c r="A126" s="9" t="s">
        <v>169</v>
      </c>
      <c r="B126" s="9" t="s">
        <v>357</v>
      </c>
      <c r="C126" s="4">
        <v>109838.7</v>
      </c>
      <c r="D126" s="4"/>
      <c r="E126" s="4"/>
      <c r="F126" s="4"/>
      <c r="G126" s="4"/>
      <c r="H126" s="4">
        <f t="shared" si="72"/>
        <v>109838.7</v>
      </c>
      <c r="I126" s="4">
        <v>186859.3</v>
      </c>
      <c r="J126" s="4"/>
      <c r="K126" s="4"/>
      <c r="L126" s="4"/>
      <c r="M126" s="4"/>
      <c r="N126" s="4">
        <f t="shared" si="73"/>
        <v>186859.3</v>
      </c>
    </row>
    <row r="127" spans="1:14" ht="80.25" hidden="1" customHeight="1">
      <c r="A127" s="9" t="s">
        <v>170</v>
      </c>
      <c r="B127" s="9" t="s">
        <v>392</v>
      </c>
      <c r="C127" s="4"/>
      <c r="D127" s="4"/>
      <c r="E127" s="4"/>
      <c r="F127" s="4"/>
      <c r="G127" s="4"/>
      <c r="H127" s="4">
        <f t="shared" si="72"/>
        <v>0</v>
      </c>
      <c r="I127" s="4"/>
      <c r="J127" s="4"/>
      <c r="K127" s="4"/>
      <c r="L127" s="4"/>
      <c r="M127" s="4"/>
      <c r="N127" s="4">
        <f t="shared" si="73"/>
        <v>0</v>
      </c>
    </row>
    <row r="128" spans="1:14" ht="110.25">
      <c r="A128" s="9" t="s">
        <v>171</v>
      </c>
      <c r="B128" s="9" t="s">
        <v>172</v>
      </c>
      <c r="C128" s="4">
        <v>82700</v>
      </c>
      <c r="D128" s="4"/>
      <c r="E128" s="4"/>
      <c r="F128" s="4"/>
      <c r="G128" s="4"/>
      <c r="H128" s="4">
        <f t="shared" si="72"/>
        <v>82700</v>
      </c>
      <c r="I128" s="4">
        <v>82700</v>
      </c>
      <c r="J128" s="4"/>
      <c r="K128" s="4"/>
      <c r="L128" s="4"/>
      <c r="M128" s="4"/>
      <c r="N128" s="4">
        <f t="shared" si="73"/>
        <v>82700</v>
      </c>
    </row>
    <row r="129" spans="1:14" ht="129.75" customHeight="1">
      <c r="A129" s="9" t="s">
        <v>173</v>
      </c>
      <c r="B129" s="9" t="s">
        <v>396</v>
      </c>
      <c r="C129" s="4">
        <v>296300</v>
      </c>
      <c r="D129" s="4"/>
      <c r="E129" s="4"/>
      <c r="F129" s="4"/>
      <c r="G129" s="4"/>
      <c r="H129" s="4">
        <f t="shared" si="72"/>
        <v>296300</v>
      </c>
      <c r="I129" s="4">
        <v>276200</v>
      </c>
      <c r="J129" s="4"/>
      <c r="K129" s="4"/>
      <c r="L129" s="4"/>
      <c r="M129" s="4"/>
      <c r="N129" s="4">
        <f t="shared" si="73"/>
        <v>276200</v>
      </c>
    </row>
    <row r="130" spans="1:14" ht="112.5" hidden="1" customHeight="1">
      <c r="A130" s="9" t="s">
        <v>174</v>
      </c>
      <c r="B130" s="9" t="s">
        <v>175</v>
      </c>
      <c r="C130" s="4"/>
      <c r="D130" s="4"/>
      <c r="E130" s="4"/>
      <c r="F130" s="4"/>
      <c r="G130" s="4"/>
      <c r="H130" s="4">
        <f t="shared" si="72"/>
        <v>0</v>
      </c>
      <c r="I130" s="4"/>
      <c r="J130" s="4"/>
      <c r="K130" s="4"/>
      <c r="L130" s="4"/>
      <c r="M130" s="4"/>
      <c r="N130" s="4">
        <f t="shared" si="73"/>
        <v>0</v>
      </c>
    </row>
    <row r="131" spans="1:14" ht="63">
      <c r="A131" s="9" t="s">
        <v>176</v>
      </c>
      <c r="B131" s="9" t="s">
        <v>177</v>
      </c>
      <c r="C131" s="4">
        <v>3334.6</v>
      </c>
      <c r="D131" s="4"/>
      <c r="E131" s="4"/>
      <c r="F131" s="4"/>
      <c r="G131" s="4"/>
      <c r="H131" s="4">
        <f t="shared" si="72"/>
        <v>3334.6</v>
      </c>
      <c r="I131" s="4">
        <v>3860.8</v>
      </c>
      <c r="J131" s="4"/>
      <c r="K131" s="4"/>
      <c r="L131" s="4"/>
      <c r="M131" s="4"/>
      <c r="N131" s="4">
        <f t="shared" si="73"/>
        <v>3860.8</v>
      </c>
    </row>
    <row r="132" spans="1:14" ht="96" customHeight="1">
      <c r="A132" s="9" t="s">
        <v>455</v>
      </c>
      <c r="B132" s="9" t="s">
        <v>456</v>
      </c>
      <c r="C132" s="4">
        <v>426</v>
      </c>
      <c r="D132" s="4"/>
      <c r="E132" s="4"/>
      <c r="F132" s="4"/>
      <c r="G132" s="4"/>
      <c r="H132" s="4">
        <f t="shared" si="72"/>
        <v>426</v>
      </c>
      <c r="I132" s="4">
        <v>480</v>
      </c>
      <c r="J132" s="4"/>
      <c r="K132" s="4"/>
      <c r="L132" s="4"/>
      <c r="M132" s="4"/>
      <c r="N132" s="4">
        <f t="shared" si="73"/>
        <v>480</v>
      </c>
    </row>
    <row r="133" spans="1:14" ht="47.25">
      <c r="A133" s="9" t="s">
        <v>178</v>
      </c>
      <c r="B133" s="9" t="s">
        <v>179</v>
      </c>
      <c r="C133" s="4">
        <v>6677</v>
      </c>
      <c r="D133" s="4"/>
      <c r="E133" s="4"/>
      <c r="F133" s="4"/>
      <c r="G133" s="4"/>
      <c r="H133" s="4">
        <f t="shared" si="72"/>
        <v>6677</v>
      </c>
      <c r="I133" s="4">
        <v>7725</v>
      </c>
      <c r="J133" s="4"/>
      <c r="K133" s="4"/>
      <c r="L133" s="4"/>
      <c r="M133" s="4"/>
      <c r="N133" s="4">
        <f t="shared" si="73"/>
        <v>7725</v>
      </c>
    </row>
    <row r="134" spans="1:14" ht="47.25">
      <c r="A134" s="9" t="s">
        <v>414</v>
      </c>
      <c r="B134" s="9" t="s">
        <v>415</v>
      </c>
      <c r="C134" s="4">
        <f t="shared" ref="C134:N134" si="74">C135</f>
        <v>27499</v>
      </c>
      <c r="D134" s="4">
        <f t="shared" si="74"/>
        <v>0</v>
      </c>
      <c r="E134" s="4">
        <f t="shared" si="74"/>
        <v>0</v>
      </c>
      <c r="F134" s="4">
        <f t="shared" si="74"/>
        <v>0</v>
      </c>
      <c r="G134" s="4">
        <f t="shared" si="74"/>
        <v>0</v>
      </c>
      <c r="H134" s="4">
        <f t="shared" si="74"/>
        <v>27499</v>
      </c>
      <c r="I134" s="4">
        <f t="shared" si="74"/>
        <v>31816</v>
      </c>
      <c r="J134" s="4">
        <f t="shared" si="74"/>
        <v>0</v>
      </c>
      <c r="K134" s="4">
        <f t="shared" si="74"/>
        <v>0</v>
      </c>
      <c r="L134" s="4">
        <f t="shared" si="74"/>
        <v>0</v>
      </c>
      <c r="M134" s="4">
        <f t="shared" si="74"/>
        <v>0</v>
      </c>
      <c r="N134" s="4">
        <f t="shared" si="74"/>
        <v>31816</v>
      </c>
    </row>
    <row r="135" spans="1:14" ht="47.25">
      <c r="A135" s="9" t="s">
        <v>180</v>
      </c>
      <c r="B135" s="9" t="s">
        <v>181</v>
      </c>
      <c r="C135" s="4">
        <v>27499</v>
      </c>
      <c r="D135" s="4"/>
      <c r="E135" s="4"/>
      <c r="F135" s="4"/>
      <c r="G135" s="4"/>
      <c r="H135" s="4">
        <f t="shared" si="72"/>
        <v>27499</v>
      </c>
      <c r="I135" s="4">
        <v>31816</v>
      </c>
      <c r="J135" s="4"/>
      <c r="K135" s="4"/>
      <c r="L135" s="4"/>
      <c r="M135" s="4"/>
      <c r="N135" s="4">
        <f t="shared" ref="N135:N138" si="75">SUM(I135:M135)</f>
        <v>31816</v>
      </c>
    </row>
    <row r="136" spans="1:14" ht="94.5">
      <c r="A136" s="9" t="s">
        <v>182</v>
      </c>
      <c r="B136" s="9" t="s">
        <v>183</v>
      </c>
      <c r="C136" s="4">
        <v>17800</v>
      </c>
      <c r="D136" s="4"/>
      <c r="E136" s="4"/>
      <c r="F136" s="4"/>
      <c r="G136" s="4"/>
      <c r="H136" s="4">
        <f t="shared" si="72"/>
        <v>17800</v>
      </c>
      <c r="I136" s="4">
        <v>17800</v>
      </c>
      <c r="J136" s="4"/>
      <c r="K136" s="4"/>
      <c r="L136" s="4"/>
      <c r="M136" s="4"/>
      <c r="N136" s="4">
        <f t="shared" si="75"/>
        <v>17800</v>
      </c>
    </row>
    <row r="137" spans="1:14" ht="141.75">
      <c r="A137" s="9" t="s">
        <v>184</v>
      </c>
      <c r="B137" s="9" t="s">
        <v>185</v>
      </c>
      <c r="C137" s="4">
        <v>249</v>
      </c>
      <c r="D137" s="4"/>
      <c r="E137" s="4"/>
      <c r="F137" s="4"/>
      <c r="G137" s="4"/>
      <c r="H137" s="4">
        <f t="shared" si="72"/>
        <v>249</v>
      </c>
      <c r="I137" s="4"/>
      <c r="J137" s="4"/>
      <c r="K137" s="4"/>
      <c r="L137" s="4"/>
      <c r="M137" s="4"/>
      <c r="N137" s="4">
        <f t="shared" si="75"/>
        <v>0</v>
      </c>
    </row>
    <row r="138" spans="1:14" ht="32.25" hidden="1" customHeight="1">
      <c r="A138" s="9" t="s">
        <v>346</v>
      </c>
      <c r="B138" s="9" t="s">
        <v>345</v>
      </c>
      <c r="C138" s="4"/>
      <c r="D138" s="4"/>
      <c r="E138" s="4"/>
      <c r="F138" s="4"/>
      <c r="G138" s="4"/>
      <c r="H138" s="4">
        <f t="shared" si="72"/>
        <v>0</v>
      </c>
      <c r="I138" s="4"/>
      <c r="J138" s="4"/>
      <c r="K138" s="4"/>
      <c r="L138" s="4"/>
      <c r="M138" s="4"/>
      <c r="N138" s="4">
        <f t="shared" si="75"/>
        <v>0</v>
      </c>
    </row>
    <row r="139" spans="1:14" ht="47.25" hidden="1">
      <c r="A139" s="21" t="s">
        <v>451</v>
      </c>
      <c r="B139" s="21" t="s">
        <v>452</v>
      </c>
      <c r="C139" s="4">
        <f t="shared" ref="C139:N139" si="76">C140</f>
        <v>0</v>
      </c>
      <c r="D139" s="4">
        <f t="shared" si="76"/>
        <v>0</v>
      </c>
      <c r="E139" s="4">
        <f t="shared" si="76"/>
        <v>0</v>
      </c>
      <c r="F139" s="4">
        <f t="shared" si="76"/>
        <v>0</v>
      </c>
      <c r="G139" s="4">
        <f t="shared" si="76"/>
        <v>0</v>
      </c>
      <c r="H139" s="4">
        <f t="shared" si="76"/>
        <v>0</v>
      </c>
      <c r="I139" s="4">
        <f t="shared" si="76"/>
        <v>0</v>
      </c>
      <c r="J139" s="4">
        <f t="shared" si="76"/>
        <v>0</v>
      </c>
      <c r="K139" s="4">
        <f t="shared" si="76"/>
        <v>0</v>
      </c>
      <c r="L139" s="4">
        <f t="shared" si="76"/>
        <v>0</v>
      </c>
      <c r="M139" s="4">
        <f t="shared" si="76"/>
        <v>0</v>
      </c>
      <c r="N139" s="4">
        <f t="shared" si="76"/>
        <v>0</v>
      </c>
    </row>
    <row r="140" spans="1:14" ht="50.25" hidden="1" customHeight="1">
      <c r="A140" s="21" t="s">
        <v>453</v>
      </c>
      <c r="B140" s="21" t="s">
        <v>454</v>
      </c>
      <c r="C140" s="4"/>
      <c r="D140" s="4"/>
      <c r="E140" s="4"/>
      <c r="F140" s="4"/>
      <c r="G140" s="4"/>
      <c r="H140" s="4">
        <f t="shared" si="72"/>
        <v>0</v>
      </c>
      <c r="I140" s="4"/>
      <c r="J140" s="4"/>
      <c r="K140" s="4"/>
      <c r="L140" s="4"/>
      <c r="M140" s="4"/>
      <c r="N140" s="4">
        <f t="shared" ref="N140:N144" si="77">SUM(I140:M140)</f>
        <v>0</v>
      </c>
    </row>
    <row r="141" spans="1:14" ht="67.5" hidden="1" customHeight="1">
      <c r="A141" s="9" t="s">
        <v>374</v>
      </c>
      <c r="B141" s="9" t="s">
        <v>375</v>
      </c>
      <c r="C141" s="4"/>
      <c r="D141" s="4"/>
      <c r="E141" s="4"/>
      <c r="F141" s="4"/>
      <c r="G141" s="4"/>
      <c r="H141" s="4">
        <f t="shared" si="72"/>
        <v>0</v>
      </c>
      <c r="I141" s="4"/>
      <c r="J141" s="4"/>
      <c r="K141" s="4"/>
      <c r="L141" s="4"/>
      <c r="M141" s="4"/>
      <c r="N141" s="4">
        <f t="shared" si="77"/>
        <v>0</v>
      </c>
    </row>
    <row r="142" spans="1:14" ht="63" hidden="1" customHeight="1">
      <c r="A142" s="9" t="s">
        <v>424</v>
      </c>
      <c r="B142" s="9" t="s">
        <v>423</v>
      </c>
      <c r="C142" s="4"/>
      <c r="D142" s="4"/>
      <c r="E142" s="4"/>
      <c r="F142" s="4"/>
      <c r="G142" s="4"/>
      <c r="H142" s="4">
        <f t="shared" si="72"/>
        <v>0</v>
      </c>
      <c r="I142" s="4"/>
      <c r="J142" s="4"/>
      <c r="K142" s="4"/>
      <c r="L142" s="4"/>
      <c r="M142" s="4"/>
      <c r="N142" s="4">
        <f t="shared" si="77"/>
        <v>0</v>
      </c>
    </row>
    <row r="143" spans="1:14" ht="65.25" hidden="1" customHeight="1">
      <c r="A143" s="9" t="s">
        <v>448</v>
      </c>
      <c r="B143" s="9" t="s">
        <v>447</v>
      </c>
      <c r="C143" s="4">
        <f t="shared" ref="C143:M143" si="78">C144</f>
        <v>0</v>
      </c>
      <c r="D143" s="4">
        <f t="shared" si="78"/>
        <v>0</v>
      </c>
      <c r="E143" s="4">
        <f t="shared" si="78"/>
        <v>0</v>
      </c>
      <c r="F143" s="4">
        <f t="shared" si="78"/>
        <v>0</v>
      </c>
      <c r="G143" s="4">
        <f t="shared" si="78"/>
        <v>0</v>
      </c>
      <c r="H143" s="4">
        <f t="shared" si="72"/>
        <v>0</v>
      </c>
      <c r="I143" s="4">
        <f t="shared" si="78"/>
        <v>0</v>
      </c>
      <c r="J143" s="4">
        <f t="shared" si="78"/>
        <v>0</v>
      </c>
      <c r="K143" s="4">
        <f t="shared" si="78"/>
        <v>0</v>
      </c>
      <c r="L143" s="4">
        <f t="shared" si="78"/>
        <v>0</v>
      </c>
      <c r="M143" s="4">
        <f t="shared" si="78"/>
        <v>0</v>
      </c>
      <c r="N143" s="4">
        <f t="shared" si="77"/>
        <v>0</v>
      </c>
    </row>
    <row r="144" spans="1:14" ht="68.25" hidden="1" customHeight="1">
      <c r="A144" s="9" t="s">
        <v>449</v>
      </c>
      <c r="B144" s="9" t="s">
        <v>450</v>
      </c>
      <c r="C144" s="4"/>
      <c r="D144" s="4"/>
      <c r="E144" s="4"/>
      <c r="F144" s="4"/>
      <c r="G144" s="4"/>
      <c r="H144" s="4">
        <f t="shared" si="72"/>
        <v>0</v>
      </c>
      <c r="I144" s="4"/>
      <c r="J144" s="4"/>
      <c r="K144" s="4"/>
      <c r="L144" s="4"/>
      <c r="M144" s="4"/>
      <c r="N144" s="4">
        <f t="shared" si="77"/>
        <v>0</v>
      </c>
    </row>
    <row r="145" spans="1:14" ht="66.75" hidden="1" customHeight="1">
      <c r="A145" s="9" t="s">
        <v>457</v>
      </c>
      <c r="B145" s="9" t="s">
        <v>459</v>
      </c>
      <c r="C145" s="4">
        <f t="shared" ref="C145:N145" si="79">C146</f>
        <v>0</v>
      </c>
      <c r="D145" s="4">
        <f t="shared" si="79"/>
        <v>0</v>
      </c>
      <c r="E145" s="4">
        <f t="shared" si="79"/>
        <v>0</v>
      </c>
      <c r="F145" s="4">
        <f t="shared" si="79"/>
        <v>0</v>
      </c>
      <c r="G145" s="4">
        <f t="shared" si="79"/>
        <v>0</v>
      </c>
      <c r="H145" s="4">
        <f t="shared" si="79"/>
        <v>0</v>
      </c>
      <c r="I145" s="4">
        <f t="shared" si="79"/>
        <v>0</v>
      </c>
      <c r="J145" s="4">
        <f t="shared" si="79"/>
        <v>0</v>
      </c>
      <c r="K145" s="4">
        <f t="shared" si="79"/>
        <v>0</v>
      </c>
      <c r="L145" s="4">
        <f t="shared" si="79"/>
        <v>0</v>
      </c>
      <c r="M145" s="4">
        <f t="shared" si="79"/>
        <v>0</v>
      </c>
      <c r="N145" s="4">
        <f t="shared" si="79"/>
        <v>0</v>
      </c>
    </row>
    <row r="146" spans="1:14" ht="35.25" hidden="1" customHeight="1">
      <c r="A146" s="9" t="s">
        <v>458</v>
      </c>
      <c r="B146" s="9" t="s">
        <v>460</v>
      </c>
      <c r="C146" s="4"/>
      <c r="D146" s="4"/>
      <c r="E146" s="4"/>
      <c r="F146" s="4"/>
      <c r="G146" s="4"/>
      <c r="H146" s="4">
        <f t="shared" si="72"/>
        <v>0</v>
      </c>
      <c r="I146" s="4"/>
      <c r="J146" s="4"/>
      <c r="K146" s="4"/>
      <c r="L146" s="4"/>
      <c r="M146" s="4"/>
      <c r="N146" s="4">
        <f t="shared" ref="N146" si="80">SUM(I146:M146)</f>
        <v>0</v>
      </c>
    </row>
    <row r="147" spans="1:14" s="18" customFormat="1" ht="47.25">
      <c r="A147" s="10" t="s">
        <v>186</v>
      </c>
      <c r="B147" s="10" t="s">
        <v>187</v>
      </c>
      <c r="C147" s="2">
        <f>C148+C150+C154+C155+C156+C158+C160+C162+C163+C168+C171+C173+C175+C176+C180+C186+C178+C182+C166+C164+C184+C152+C170</f>
        <v>2914733.1999999997</v>
      </c>
      <c r="D147" s="2">
        <f>D148+D150+D154+D155+D156+D158+D160+D162+D163+D168+D171+D173+D175+D176+D180+D186+D178+D182+D166+D164</f>
        <v>0</v>
      </c>
      <c r="E147" s="2">
        <f>E148+E150+E154+E155+E156+E158+E160+E162+E163+E168+E171+E173+E175+E176+E180+E186+E178+E182+E166+E164</f>
        <v>0</v>
      </c>
      <c r="F147" s="2">
        <f>F148+F150+F154+F155+F156+F158+F160+F162+F163+F168+F171+F173+F175+F176+F180+F186+F178+F182+F166+F164</f>
        <v>0</v>
      </c>
      <c r="G147" s="2">
        <f>G148+G150+G154+G155+G156+G158+G160+G162+G163+G168+G171+G173+G175+G176+G180+G186+G178+G182+G166+G164</f>
        <v>0</v>
      </c>
      <c r="H147" s="2">
        <f>H148+H150+H154+H155+H156+H158+H160+H162+H163+H168+H171+H173+H175+H176+H180+H186+H178+H182+H166+H164</f>
        <v>2842746.0999999996</v>
      </c>
      <c r="I147" s="2">
        <f>I148+I150+I154+I155+I156+I158+I160+I162+I163+I168+I171+I173+I175+I176+I180+I186+I178+I182+I166+I164+I184+I152+I170</f>
        <v>2944054.5999999996</v>
      </c>
      <c r="J147" s="2">
        <f t="shared" ref="J147:N147" si="81">J148+J150+J154+J155+J156+J158+J160+J162+J163+J168+J171+J173+J175+J176+J180+J186+J178+J182+J166+J164</f>
        <v>0</v>
      </c>
      <c r="K147" s="2">
        <f t="shared" si="81"/>
        <v>0</v>
      </c>
      <c r="L147" s="2">
        <f t="shared" si="81"/>
        <v>0</v>
      </c>
      <c r="M147" s="2">
        <f t="shared" si="81"/>
        <v>0</v>
      </c>
      <c r="N147" s="2">
        <f t="shared" si="81"/>
        <v>2904265.1999999997</v>
      </c>
    </row>
    <row r="148" spans="1:14" ht="47.25">
      <c r="A148" s="9" t="s">
        <v>188</v>
      </c>
      <c r="B148" s="9" t="s">
        <v>189</v>
      </c>
      <c r="C148" s="4">
        <f t="shared" ref="C148:N148" si="82">C149</f>
        <v>1053078.5</v>
      </c>
      <c r="D148" s="4">
        <f t="shared" si="82"/>
        <v>0</v>
      </c>
      <c r="E148" s="4">
        <f t="shared" si="82"/>
        <v>0</v>
      </c>
      <c r="F148" s="4">
        <f t="shared" si="82"/>
        <v>0</v>
      </c>
      <c r="G148" s="4">
        <f t="shared" si="82"/>
        <v>0</v>
      </c>
      <c r="H148" s="4">
        <f t="shared" si="82"/>
        <v>1053078.5</v>
      </c>
      <c r="I148" s="4">
        <f t="shared" si="82"/>
        <v>1087844.2</v>
      </c>
      <c r="J148" s="4">
        <f t="shared" si="82"/>
        <v>0</v>
      </c>
      <c r="K148" s="4">
        <f t="shared" si="82"/>
        <v>0</v>
      </c>
      <c r="L148" s="4">
        <f t="shared" si="82"/>
        <v>0</v>
      </c>
      <c r="M148" s="4">
        <f t="shared" si="82"/>
        <v>0</v>
      </c>
      <c r="N148" s="4">
        <f t="shared" si="82"/>
        <v>1087844.2</v>
      </c>
    </row>
    <row r="149" spans="1:14" ht="63">
      <c r="A149" s="9" t="s">
        <v>190</v>
      </c>
      <c r="B149" s="9" t="s">
        <v>191</v>
      </c>
      <c r="C149" s="4">
        <v>1053078.5</v>
      </c>
      <c r="D149" s="4"/>
      <c r="E149" s="4"/>
      <c r="F149" s="4"/>
      <c r="G149" s="4"/>
      <c r="H149" s="4">
        <f t="shared" si="72"/>
        <v>1053078.5</v>
      </c>
      <c r="I149" s="4">
        <v>1087844.2</v>
      </c>
      <c r="J149" s="4"/>
      <c r="K149" s="4"/>
      <c r="L149" s="4"/>
      <c r="M149" s="4"/>
      <c r="N149" s="4">
        <f t="shared" ref="N149" si="83">SUM(I149:M149)</f>
        <v>1087844.2</v>
      </c>
    </row>
    <row r="150" spans="1:14" ht="110.25">
      <c r="A150" s="9" t="s">
        <v>192</v>
      </c>
      <c r="B150" s="9" t="s">
        <v>352</v>
      </c>
      <c r="C150" s="4">
        <f t="shared" ref="C150:N150" si="84">C151</f>
        <v>117549</v>
      </c>
      <c r="D150" s="4">
        <f t="shared" si="84"/>
        <v>0</v>
      </c>
      <c r="E150" s="4">
        <f t="shared" si="84"/>
        <v>0</v>
      </c>
      <c r="F150" s="4">
        <f t="shared" si="84"/>
        <v>0</v>
      </c>
      <c r="G150" s="4">
        <f t="shared" si="84"/>
        <v>0</v>
      </c>
      <c r="H150" s="4">
        <f t="shared" si="84"/>
        <v>117549</v>
      </c>
      <c r="I150" s="4">
        <f t="shared" si="84"/>
        <v>122598</v>
      </c>
      <c r="J150" s="4">
        <f t="shared" si="84"/>
        <v>0</v>
      </c>
      <c r="K150" s="4">
        <f t="shared" si="84"/>
        <v>0</v>
      </c>
      <c r="L150" s="4">
        <f t="shared" si="84"/>
        <v>0</v>
      </c>
      <c r="M150" s="4">
        <f t="shared" si="84"/>
        <v>0</v>
      </c>
      <c r="N150" s="4">
        <f t="shared" si="84"/>
        <v>122598</v>
      </c>
    </row>
    <row r="151" spans="1:14" ht="126">
      <c r="A151" s="9" t="s">
        <v>193</v>
      </c>
      <c r="B151" s="9" t="s">
        <v>353</v>
      </c>
      <c r="C151" s="4">
        <v>117549</v>
      </c>
      <c r="D151" s="4"/>
      <c r="E151" s="4"/>
      <c r="F151" s="4"/>
      <c r="G151" s="4"/>
      <c r="H151" s="4">
        <f t="shared" si="72"/>
        <v>117549</v>
      </c>
      <c r="I151" s="4">
        <v>122598</v>
      </c>
      <c r="J151" s="4"/>
      <c r="K151" s="4"/>
      <c r="L151" s="4"/>
      <c r="M151" s="4"/>
      <c r="N151" s="4">
        <f t="shared" ref="N151:N155" si="85">SUM(I151:M151)</f>
        <v>122598</v>
      </c>
    </row>
    <row r="152" spans="1:14" ht="80.25" customHeight="1">
      <c r="A152" s="9" t="s">
        <v>516</v>
      </c>
      <c r="B152" s="9" t="s">
        <v>517</v>
      </c>
      <c r="C152" s="4">
        <f>C153</f>
        <v>1556.6</v>
      </c>
      <c r="D152" s="4"/>
      <c r="E152" s="4"/>
      <c r="F152" s="4"/>
      <c r="G152" s="4"/>
      <c r="H152" s="4"/>
      <c r="I152" s="4">
        <f>I153</f>
        <v>0</v>
      </c>
      <c r="J152" s="4"/>
      <c r="K152" s="4"/>
      <c r="L152" s="4"/>
      <c r="M152" s="4"/>
      <c r="N152" s="4"/>
    </row>
    <row r="153" spans="1:14" ht="98.25" customHeight="1">
      <c r="A153" s="7" t="s">
        <v>518</v>
      </c>
      <c r="B153" s="9" t="s">
        <v>519</v>
      </c>
      <c r="C153" s="4">
        <v>1556.6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10.25" hidden="1" customHeight="1">
      <c r="A154" s="9" t="s">
        <v>339</v>
      </c>
      <c r="B154" s="9" t="s">
        <v>354</v>
      </c>
      <c r="C154" s="4"/>
      <c r="D154" s="4"/>
      <c r="E154" s="4"/>
      <c r="F154" s="4"/>
      <c r="G154" s="4"/>
      <c r="H154" s="4">
        <f t="shared" si="72"/>
        <v>0</v>
      </c>
      <c r="I154" s="4"/>
      <c r="J154" s="4"/>
      <c r="K154" s="4"/>
      <c r="L154" s="4"/>
      <c r="M154" s="4"/>
      <c r="N154" s="4">
        <f t="shared" si="85"/>
        <v>0</v>
      </c>
    </row>
    <row r="155" spans="1:14" ht="126" hidden="1">
      <c r="A155" s="9" t="s">
        <v>340</v>
      </c>
      <c r="B155" s="9" t="s">
        <v>354</v>
      </c>
      <c r="C155" s="4"/>
      <c r="D155" s="4"/>
      <c r="E155" s="4"/>
      <c r="F155" s="4"/>
      <c r="G155" s="4"/>
      <c r="H155" s="4">
        <f t="shared" si="72"/>
        <v>0</v>
      </c>
      <c r="I155" s="4"/>
      <c r="J155" s="4"/>
      <c r="K155" s="4"/>
      <c r="L155" s="4"/>
      <c r="M155" s="4"/>
      <c r="N155" s="4">
        <f t="shared" si="85"/>
        <v>0</v>
      </c>
    </row>
    <row r="156" spans="1:14" ht="94.5">
      <c r="A156" s="9" t="s">
        <v>194</v>
      </c>
      <c r="B156" s="9" t="s">
        <v>195</v>
      </c>
      <c r="C156" s="4">
        <f t="shared" ref="C156:N156" si="86">C157</f>
        <v>95</v>
      </c>
      <c r="D156" s="4">
        <f t="shared" si="86"/>
        <v>0</v>
      </c>
      <c r="E156" s="4">
        <f t="shared" si="86"/>
        <v>0</v>
      </c>
      <c r="F156" s="4">
        <f t="shared" si="86"/>
        <v>0</v>
      </c>
      <c r="G156" s="4">
        <f t="shared" si="86"/>
        <v>0</v>
      </c>
      <c r="H156" s="4">
        <f t="shared" si="86"/>
        <v>95</v>
      </c>
      <c r="I156" s="4">
        <f t="shared" si="86"/>
        <v>95</v>
      </c>
      <c r="J156" s="4">
        <f t="shared" si="86"/>
        <v>0</v>
      </c>
      <c r="K156" s="4">
        <f t="shared" si="86"/>
        <v>0</v>
      </c>
      <c r="L156" s="4">
        <f t="shared" si="86"/>
        <v>0</v>
      </c>
      <c r="M156" s="4">
        <f t="shared" si="86"/>
        <v>0</v>
      </c>
      <c r="N156" s="4">
        <f t="shared" si="86"/>
        <v>95</v>
      </c>
    </row>
    <row r="157" spans="1:14" ht="110.25">
      <c r="A157" s="9" t="s">
        <v>196</v>
      </c>
      <c r="B157" s="9" t="s">
        <v>197</v>
      </c>
      <c r="C157" s="4">
        <v>95</v>
      </c>
      <c r="D157" s="4"/>
      <c r="E157" s="4"/>
      <c r="F157" s="4"/>
      <c r="G157" s="4"/>
      <c r="H157" s="4">
        <f t="shared" si="72"/>
        <v>95</v>
      </c>
      <c r="I157" s="4">
        <v>95</v>
      </c>
      <c r="J157" s="4"/>
      <c r="K157" s="4"/>
      <c r="L157" s="4"/>
      <c r="M157" s="4"/>
      <c r="N157" s="4">
        <f t="shared" ref="N157" si="87">SUM(I157:M157)</f>
        <v>95</v>
      </c>
    </row>
    <row r="158" spans="1:14" ht="94.5">
      <c r="A158" s="9" t="s">
        <v>198</v>
      </c>
      <c r="B158" s="9" t="s">
        <v>199</v>
      </c>
      <c r="C158" s="4">
        <f t="shared" ref="C158:N158" si="88">C159</f>
        <v>0</v>
      </c>
      <c r="D158" s="4">
        <f t="shared" si="88"/>
        <v>0</v>
      </c>
      <c r="E158" s="4">
        <f t="shared" si="88"/>
        <v>0</v>
      </c>
      <c r="F158" s="4">
        <f t="shared" si="88"/>
        <v>0</v>
      </c>
      <c r="G158" s="4">
        <f t="shared" si="88"/>
        <v>0</v>
      </c>
      <c r="H158" s="4">
        <f t="shared" si="88"/>
        <v>0</v>
      </c>
      <c r="I158" s="4">
        <f t="shared" si="88"/>
        <v>0</v>
      </c>
      <c r="J158" s="4">
        <f t="shared" si="88"/>
        <v>0</v>
      </c>
      <c r="K158" s="4">
        <f t="shared" si="88"/>
        <v>0</v>
      </c>
      <c r="L158" s="4">
        <f t="shared" si="88"/>
        <v>0</v>
      </c>
      <c r="M158" s="4">
        <f t="shared" si="88"/>
        <v>0</v>
      </c>
      <c r="N158" s="4">
        <f t="shared" si="88"/>
        <v>0</v>
      </c>
    </row>
    <row r="159" spans="1:14" ht="110.25">
      <c r="A159" s="9" t="s">
        <v>200</v>
      </c>
      <c r="B159" s="9" t="s">
        <v>201</v>
      </c>
      <c r="C159" s="4"/>
      <c r="D159" s="4"/>
      <c r="E159" s="4"/>
      <c r="F159" s="4"/>
      <c r="G159" s="4"/>
      <c r="H159" s="4">
        <f t="shared" si="72"/>
        <v>0</v>
      </c>
      <c r="I159" s="4"/>
      <c r="J159" s="4"/>
      <c r="K159" s="4"/>
      <c r="L159" s="4"/>
      <c r="M159" s="4"/>
      <c r="N159" s="4">
        <f t="shared" ref="N159" si="89">SUM(I159:M159)</f>
        <v>0</v>
      </c>
    </row>
    <row r="160" spans="1:14" ht="63">
      <c r="A160" s="9" t="s">
        <v>202</v>
      </c>
      <c r="B160" s="9" t="s">
        <v>203</v>
      </c>
      <c r="C160" s="4">
        <f t="shared" ref="C160:N160" si="90">C161</f>
        <v>25848.9</v>
      </c>
      <c r="D160" s="4">
        <f t="shared" si="90"/>
        <v>0</v>
      </c>
      <c r="E160" s="4">
        <f t="shared" si="90"/>
        <v>0</v>
      </c>
      <c r="F160" s="4">
        <f t="shared" si="90"/>
        <v>0</v>
      </c>
      <c r="G160" s="4">
        <f t="shared" si="90"/>
        <v>0</v>
      </c>
      <c r="H160" s="4">
        <f t="shared" si="90"/>
        <v>25848.9</v>
      </c>
      <c r="I160" s="4">
        <f t="shared" si="90"/>
        <v>24704</v>
      </c>
      <c r="J160" s="4">
        <f t="shared" si="90"/>
        <v>0</v>
      </c>
      <c r="K160" s="4">
        <f t="shared" si="90"/>
        <v>0</v>
      </c>
      <c r="L160" s="4">
        <f t="shared" si="90"/>
        <v>0</v>
      </c>
      <c r="M160" s="4">
        <f t="shared" si="90"/>
        <v>0</v>
      </c>
      <c r="N160" s="4">
        <f t="shared" si="90"/>
        <v>24704</v>
      </c>
    </row>
    <row r="161" spans="1:14" ht="78.75">
      <c r="A161" s="9" t="s">
        <v>204</v>
      </c>
      <c r="B161" s="9" t="s">
        <v>205</v>
      </c>
      <c r="C161" s="4">
        <v>25848.9</v>
      </c>
      <c r="D161" s="4"/>
      <c r="E161" s="4"/>
      <c r="F161" s="4"/>
      <c r="G161" s="4"/>
      <c r="H161" s="4">
        <f t="shared" si="72"/>
        <v>25848.9</v>
      </c>
      <c r="I161" s="4">
        <v>24704</v>
      </c>
      <c r="J161" s="4"/>
      <c r="K161" s="4"/>
      <c r="L161" s="4"/>
      <c r="M161" s="4"/>
      <c r="N161" s="4">
        <f t="shared" ref="N161:N163" si="91">SUM(I161:M161)</f>
        <v>24704</v>
      </c>
    </row>
    <row r="162" spans="1:14" ht="94.5" hidden="1" customHeight="1">
      <c r="A162" s="9" t="s">
        <v>343</v>
      </c>
      <c r="B162" s="9" t="s">
        <v>342</v>
      </c>
      <c r="C162" s="4"/>
      <c r="D162" s="4"/>
      <c r="E162" s="4"/>
      <c r="F162" s="4"/>
      <c r="G162" s="4"/>
      <c r="H162" s="4">
        <f t="shared" si="72"/>
        <v>0</v>
      </c>
      <c r="I162" s="4"/>
      <c r="J162" s="4"/>
      <c r="K162" s="4"/>
      <c r="L162" s="4"/>
      <c r="M162" s="4"/>
      <c r="N162" s="4">
        <f t="shared" si="91"/>
        <v>0</v>
      </c>
    </row>
    <row r="163" spans="1:14" ht="35.25" hidden="1" customHeight="1">
      <c r="A163" s="9" t="s">
        <v>344</v>
      </c>
      <c r="B163" s="9" t="s">
        <v>341</v>
      </c>
      <c r="C163" s="4"/>
      <c r="D163" s="4"/>
      <c r="E163" s="4"/>
      <c r="F163" s="4"/>
      <c r="G163" s="4"/>
      <c r="H163" s="4">
        <f t="shared" si="72"/>
        <v>0</v>
      </c>
      <c r="I163" s="4"/>
      <c r="J163" s="4"/>
      <c r="K163" s="4"/>
      <c r="L163" s="4"/>
      <c r="M163" s="4"/>
      <c r="N163" s="4">
        <f t="shared" si="91"/>
        <v>0</v>
      </c>
    </row>
    <row r="164" spans="1:14" ht="48" customHeight="1">
      <c r="A164" s="9" t="s">
        <v>405</v>
      </c>
      <c r="B164" s="9" t="s">
        <v>407</v>
      </c>
      <c r="C164" s="4">
        <f t="shared" ref="C164:N164" si="92">C165</f>
        <v>361039.9</v>
      </c>
      <c r="D164" s="4">
        <f t="shared" si="92"/>
        <v>0</v>
      </c>
      <c r="E164" s="4">
        <f t="shared" si="92"/>
        <v>0</v>
      </c>
      <c r="F164" s="4">
        <f t="shared" si="92"/>
        <v>0</v>
      </c>
      <c r="G164" s="4">
        <f t="shared" si="92"/>
        <v>0</v>
      </c>
      <c r="H164" s="4">
        <f t="shared" si="92"/>
        <v>361039.9</v>
      </c>
      <c r="I164" s="4">
        <f t="shared" si="92"/>
        <v>360284.3</v>
      </c>
      <c r="J164" s="4">
        <f t="shared" si="92"/>
        <v>0</v>
      </c>
      <c r="K164" s="4">
        <f t="shared" si="92"/>
        <v>0</v>
      </c>
      <c r="L164" s="4">
        <f t="shared" si="92"/>
        <v>0</v>
      </c>
      <c r="M164" s="4">
        <f t="shared" si="92"/>
        <v>0</v>
      </c>
      <c r="N164" s="4">
        <f t="shared" si="92"/>
        <v>360284.3</v>
      </c>
    </row>
    <row r="165" spans="1:14" ht="64.5" customHeight="1">
      <c r="A165" s="9" t="s">
        <v>406</v>
      </c>
      <c r="B165" s="9" t="s">
        <v>408</v>
      </c>
      <c r="C165" s="4">
        <v>361039.9</v>
      </c>
      <c r="D165" s="4"/>
      <c r="E165" s="4"/>
      <c r="F165" s="4"/>
      <c r="G165" s="4"/>
      <c r="H165" s="4">
        <f t="shared" ref="H165:H251" si="93">SUM(C165:G165)</f>
        <v>361039.9</v>
      </c>
      <c r="I165" s="4">
        <v>360284.3</v>
      </c>
      <c r="J165" s="4"/>
      <c r="K165" s="4"/>
      <c r="L165" s="4"/>
      <c r="M165" s="4"/>
      <c r="N165" s="4">
        <f t="shared" ref="N165" si="94">SUM(I165:M165)</f>
        <v>360284.3</v>
      </c>
    </row>
    <row r="166" spans="1:14" ht="48" customHeight="1">
      <c r="A166" s="9" t="s">
        <v>401</v>
      </c>
      <c r="B166" s="9" t="s">
        <v>403</v>
      </c>
      <c r="C166" s="4">
        <f t="shared" ref="C166:N166" si="95">C167</f>
        <v>14393.3</v>
      </c>
      <c r="D166" s="4">
        <f t="shared" si="95"/>
        <v>0</v>
      </c>
      <c r="E166" s="4">
        <f t="shared" si="95"/>
        <v>0</v>
      </c>
      <c r="F166" s="4">
        <f t="shared" si="95"/>
        <v>0</v>
      </c>
      <c r="G166" s="4">
        <f t="shared" si="95"/>
        <v>0</v>
      </c>
      <c r="H166" s="4">
        <f t="shared" si="95"/>
        <v>14393.3</v>
      </c>
      <c r="I166" s="4">
        <f t="shared" si="95"/>
        <v>14393.3</v>
      </c>
      <c r="J166" s="4">
        <f t="shared" si="95"/>
        <v>0</v>
      </c>
      <c r="K166" s="4">
        <f t="shared" si="95"/>
        <v>0</v>
      </c>
      <c r="L166" s="4">
        <f t="shared" si="95"/>
        <v>0</v>
      </c>
      <c r="M166" s="4">
        <f t="shared" si="95"/>
        <v>0</v>
      </c>
      <c r="N166" s="4">
        <f t="shared" si="95"/>
        <v>14393.3</v>
      </c>
    </row>
    <row r="167" spans="1:14" ht="64.5" customHeight="1">
      <c r="A167" s="9" t="s">
        <v>402</v>
      </c>
      <c r="B167" s="9" t="s">
        <v>404</v>
      </c>
      <c r="C167" s="4">
        <v>14393.3</v>
      </c>
      <c r="D167" s="4"/>
      <c r="E167" s="4"/>
      <c r="F167" s="4"/>
      <c r="G167" s="4"/>
      <c r="H167" s="4">
        <f t="shared" si="93"/>
        <v>14393.3</v>
      </c>
      <c r="I167" s="4">
        <v>14393.3</v>
      </c>
      <c r="J167" s="4"/>
      <c r="K167" s="4"/>
      <c r="L167" s="4"/>
      <c r="M167" s="4"/>
      <c r="N167" s="4">
        <f t="shared" ref="N167" si="96">SUM(I167:M167)</f>
        <v>14393.3</v>
      </c>
    </row>
    <row r="168" spans="1:14" ht="63">
      <c r="A168" s="7" t="s">
        <v>206</v>
      </c>
      <c r="B168" s="7" t="s">
        <v>207</v>
      </c>
      <c r="C168" s="4">
        <f t="shared" ref="C168:N168" si="97">C169</f>
        <v>9102.4</v>
      </c>
      <c r="D168" s="4">
        <f t="shared" si="97"/>
        <v>0</v>
      </c>
      <c r="E168" s="4">
        <f t="shared" si="97"/>
        <v>0</v>
      </c>
      <c r="F168" s="4">
        <f t="shared" si="97"/>
        <v>0</v>
      </c>
      <c r="G168" s="4">
        <f t="shared" si="97"/>
        <v>0</v>
      </c>
      <c r="H168" s="4">
        <f t="shared" si="97"/>
        <v>9102.4</v>
      </c>
      <c r="I168" s="4">
        <f t="shared" si="97"/>
        <v>9484.9</v>
      </c>
      <c r="J168" s="4">
        <f t="shared" si="97"/>
        <v>0</v>
      </c>
      <c r="K168" s="4">
        <f t="shared" si="97"/>
        <v>0</v>
      </c>
      <c r="L168" s="4">
        <f t="shared" si="97"/>
        <v>0</v>
      </c>
      <c r="M168" s="4">
        <f t="shared" si="97"/>
        <v>0</v>
      </c>
      <c r="N168" s="4">
        <f t="shared" si="97"/>
        <v>9484.9</v>
      </c>
    </row>
    <row r="169" spans="1:14" ht="78.75">
      <c r="A169" s="7" t="s">
        <v>208</v>
      </c>
      <c r="B169" s="7" t="s">
        <v>209</v>
      </c>
      <c r="C169" s="4">
        <v>9102.4</v>
      </c>
      <c r="D169" s="4"/>
      <c r="E169" s="4"/>
      <c r="F169" s="4"/>
      <c r="G169" s="4"/>
      <c r="H169" s="4">
        <f t="shared" si="93"/>
        <v>9102.4</v>
      </c>
      <c r="I169" s="4">
        <v>9484.9</v>
      </c>
      <c r="J169" s="4"/>
      <c r="K169" s="4"/>
      <c r="L169" s="4"/>
      <c r="M169" s="4"/>
      <c r="N169" s="4">
        <f t="shared" ref="N169" si="98">SUM(I169:M169)</f>
        <v>9484.9</v>
      </c>
    </row>
    <row r="170" spans="1:14" ht="63">
      <c r="A170" s="7" t="s">
        <v>520</v>
      </c>
      <c r="B170" s="7" t="s">
        <v>521</v>
      </c>
      <c r="C170" s="4">
        <v>32171.4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63">
      <c r="A171" s="7" t="s">
        <v>210</v>
      </c>
      <c r="B171" s="7" t="s">
        <v>211</v>
      </c>
      <c r="C171" s="4">
        <f t="shared" ref="C171:N171" si="99">C172</f>
        <v>387636.3</v>
      </c>
      <c r="D171" s="4">
        <f t="shared" si="99"/>
        <v>0</v>
      </c>
      <c r="E171" s="4">
        <f t="shared" si="99"/>
        <v>0</v>
      </c>
      <c r="F171" s="4">
        <f t="shared" si="99"/>
        <v>0</v>
      </c>
      <c r="G171" s="4">
        <f t="shared" si="99"/>
        <v>0</v>
      </c>
      <c r="H171" s="4">
        <f t="shared" si="99"/>
        <v>387636.3</v>
      </c>
      <c r="I171" s="4">
        <f t="shared" si="99"/>
        <v>384188.9</v>
      </c>
      <c r="J171" s="4">
        <f t="shared" si="99"/>
        <v>0</v>
      </c>
      <c r="K171" s="4">
        <f t="shared" si="99"/>
        <v>0</v>
      </c>
      <c r="L171" s="4">
        <f t="shared" si="99"/>
        <v>0</v>
      </c>
      <c r="M171" s="4">
        <f t="shared" si="99"/>
        <v>0</v>
      </c>
      <c r="N171" s="4">
        <f t="shared" si="99"/>
        <v>384188.9</v>
      </c>
    </row>
    <row r="172" spans="1:14" ht="94.5">
      <c r="A172" s="7" t="s">
        <v>212</v>
      </c>
      <c r="B172" s="7" t="s">
        <v>213</v>
      </c>
      <c r="C172" s="4">
        <v>387636.3</v>
      </c>
      <c r="D172" s="4"/>
      <c r="E172" s="4"/>
      <c r="F172" s="4"/>
      <c r="G172" s="4"/>
      <c r="H172" s="4">
        <f t="shared" si="93"/>
        <v>387636.3</v>
      </c>
      <c r="I172" s="4">
        <v>384188.9</v>
      </c>
      <c r="J172" s="4"/>
      <c r="K172" s="4"/>
      <c r="L172" s="4"/>
      <c r="M172" s="4"/>
      <c r="N172" s="4">
        <f t="shared" ref="N172" si="100">SUM(I172:M172)</f>
        <v>384188.9</v>
      </c>
    </row>
    <row r="173" spans="1:14" ht="126">
      <c r="A173" s="7" t="s">
        <v>214</v>
      </c>
      <c r="B173" s="7" t="s">
        <v>215</v>
      </c>
      <c r="C173" s="4">
        <f t="shared" ref="C173:N173" si="101">C174</f>
        <v>12661.6</v>
      </c>
      <c r="D173" s="4">
        <f t="shared" si="101"/>
        <v>0</v>
      </c>
      <c r="E173" s="4">
        <f t="shared" si="101"/>
        <v>0</v>
      </c>
      <c r="F173" s="4">
        <f t="shared" si="101"/>
        <v>0</v>
      </c>
      <c r="G173" s="4">
        <f t="shared" si="101"/>
        <v>0</v>
      </c>
      <c r="H173" s="4">
        <f t="shared" si="101"/>
        <v>12661.6</v>
      </c>
      <c r="I173" s="4">
        <f t="shared" si="101"/>
        <v>13168.7</v>
      </c>
      <c r="J173" s="4">
        <f t="shared" si="101"/>
        <v>0</v>
      </c>
      <c r="K173" s="4">
        <f t="shared" si="101"/>
        <v>0</v>
      </c>
      <c r="L173" s="4">
        <f t="shared" si="101"/>
        <v>0</v>
      </c>
      <c r="M173" s="4">
        <f t="shared" si="101"/>
        <v>0</v>
      </c>
      <c r="N173" s="4">
        <f t="shared" si="101"/>
        <v>13168.7</v>
      </c>
    </row>
    <row r="174" spans="1:14" ht="127.5" customHeight="1">
      <c r="A174" s="7" t="s">
        <v>216</v>
      </c>
      <c r="B174" s="9" t="s">
        <v>331</v>
      </c>
      <c r="C174" s="4">
        <v>12661.6</v>
      </c>
      <c r="D174" s="4"/>
      <c r="E174" s="4"/>
      <c r="F174" s="4"/>
      <c r="G174" s="4"/>
      <c r="H174" s="4">
        <f t="shared" si="93"/>
        <v>12661.6</v>
      </c>
      <c r="I174" s="4">
        <v>13168.7</v>
      </c>
      <c r="J174" s="4"/>
      <c r="K174" s="4"/>
      <c r="L174" s="4"/>
      <c r="M174" s="4"/>
      <c r="N174" s="4">
        <f t="shared" ref="N174:N175" si="102">SUM(I174:M174)</f>
        <v>13168.7</v>
      </c>
    </row>
    <row r="175" spans="1:14" ht="96" hidden="1" customHeight="1">
      <c r="A175" s="7" t="s">
        <v>337</v>
      </c>
      <c r="B175" s="9" t="s">
        <v>338</v>
      </c>
      <c r="C175" s="4"/>
      <c r="D175" s="4"/>
      <c r="E175" s="4"/>
      <c r="F175" s="4"/>
      <c r="G175" s="4"/>
      <c r="H175" s="4">
        <f t="shared" si="93"/>
        <v>0</v>
      </c>
      <c r="I175" s="4"/>
      <c r="J175" s="4"/>
      <c r="K175" s="4"/>
      <c r="L175" s="4"/>
      <c r="M175" s="4"/>
      <c r="N175" s="4">
        <f t="shared" si="102"/>
        <v>0</v>
      </c>
    </row>
    <row r="176" spans="1:14" ht="141.75">
      <c r="A176" s="7" t="s">
        <v>217</v>
      </c>
      <c r="B176" s="9" t="s">
        <v>332</v>
      </c>
      <c r="C176" s="4">
        <f t="shared" ref="C176:N176" si="103">C177</f>
        <v>204094</v>
      </c>
      <c r="D176" s="4">
        <f t="shared" si="103"/>
        <v>0</v>
      </c>
      <c r="E176" s="4">
        <f t="shared" si="103"/>
        <v>0</v>
      </c>
      <c r="F176" s="4">
        <f t="shared" si="103"/>
        <v>0</v>
      </c>
      <c r="G176" s="4">
        <f t="shared" si="103"/>
        <v>0</v>
      </c>
      <c r="H176" s="4">
        <f t="shared" si="103"/>
        <v>204094</v>
      </c>
      <c r="I176" s="4">
        <f t="shared" si="103"/>
        <v>204094</v>
      </c>
      <c r="J176" s="4">
        <f t="shared" si="103"/>
        <v>0</v>
      </c>
      <c r="K176" s="4">
        <f t="shared" si="103"/>
        <v>0</v>
      </c>
      <c r="L176" s="4">
        <f t="shared" si="103"/>
        <v>0</v>
      </c>
      <c r="M176" s="4">
        <f t="shared" si="103"/>
        <v>0</v>
      </c>
      <c r="N176" s="4">
        <f t="shared" si="103"/>
        <v>204094</v>
      </c>
    </row>
    <row r="177" spans="1:14" ht="157.5">
      <c r="A177" s="7" t="s">
        <v>218</v>
      </c>
      <c r="B177" s="9" t="s">
        <v>333</v>
      </c>
      <c r="C177" s="4">
        <v>204094</v>
      </c>
      <c r="D177" s="4"/>
      <c r="E177" s="4"/>
      <c r="F177" s="4"/>
      <c r="G177" s="4"/>
      <c r="H177" s="4">
        <f t="shared" si="93"/>
        <v>204094</v>
      </c>
      <c r="I177" s="4">
        <v>204094</v>
      </c>
      <c r="J177" s="4"/>
      <c r="K177" s="4"/>
      <c r="L177" s="4"/>
      <c r="M177" s="4"/>
      <c r="N177" s="4">
        <f t="shared" ref="N177" si="104">SUM(I177:M177)</f>
        <v>204094</v>
      </c>
    </row>
    <row r="178" spans="1:14" ht="157.5" hidden="1">
      <c r="A178" s="7" t="s">
        <v>363</v>
      </c>
      <c r="B178" s="9" t="s">
        <v>393</v>
      </c>
      <c r="C178" s="4">
        <f t="shared" ref="C178:N178" si="105">C179</f>
        <v>0</v>
      </c>
      <c r="D178" s="4">
        <f t="shared" si="105"/>
        <v>0</v>
      </c>
      <c r="E178" s="4">
        <f t="shared" si="105"/>
        <v>0</v>
      </c>
      <c r="F178" s="4">
        <f t="shared" si="105"/>
        <v>0</v>
      </c>
      <c r="G178" s="4">
        <f t="shared" si="105"/>
        <v>0</v>
      </c>
      <c r="H178" s="4">
        <f t="shared" si="105"/>
        <v>0</v>
      </c>
      <c r="I178" s="4">
        <f t="shared" si="105"/>
        <v>0</v>
      </c>
      <c r="J178" s="4">
        <f t="shared" si="105"/>
        <v>0</v>
      </c>
      <c r="K178" s="4">
        <f t="shared" si="105"/>
        <v>0</v>
      </c>
      <c r="L178" s="4">
        <f t="shared" si="105"/>
        <v>0</v>
      </c>
      <c r="M178" s="4">
        <f t="shared" si="105"/>
        <v>0</v>
      </c>
      <c r="N178" s="4">
        <f t="shared" si="105"/>
        <v>0</v>
      </c>
    </row>
    <row r="179" spans="1:14" ht="173.25" hidden="1">
      <c r="A179" s="7" t="s">
        <v>364</v>
      </c>
      <c r="B179" s="9" t="s">
        <v>394</v>
      </c>
      <c r="C179" s="4"/>
      <c r="D179" s="4"/>
      <c r="E179" s="4"/>
      <c r="F179" s="4"/>
      <c r="G179" s="4"/>
      <c r="H179" s="4">
        <f t="shared" si="93"/>
        <v>0</v>
      </c>
      <c r="I179" s="4"/>
      <c r="J179" s="4"/>
      <c r="K179" s="4"/>
      <c r="L179" s="4"/>
      <c r="M179" s="4"/>
      <c r="N179" s="4">
        <f t="shared" ref="N179" si="106">SUM(I179:M179)</f>
        <v>0</v>
      </c>
    </row>
    <row r="180" spans="1:14" ht="126">
      <c r="A180" s="7" t="s">
        <v>219</v>
      </c>
      <c r="B180" s="9" t="s">
        <v>511</v>
      </c>
      <c r="C180" s="4">
        <f t="shared" ref="C180:N180" si="107">C181</f>
        <v>80570.399999999994</v>
      </c>
      <c r="D180" s="4">
        <f t="shared" si="107"/>
        <v>0</v>
      </c>
      <c r="E180" s="4">
        <f t="shared" si="107"/>
        <v>0</v>
      </c>
      <c r="F180" s="4">
        <f t="shared" si="107"/>
        <v>0</v>
      </c>
      <c r="G180" s="4">
        <f t="shared" si="107"/>
        <v>0</v>
      </c>
      <c r="H180" s="4">
        <f t="shared" si="107"/>
        <v>80570.399999999994</v>
      </c>
      <c r="I180" s="4">
        <f t="shared" si="107"/>
        <v>80615</v>
      </c>
      <c r="J180" s="4">
        <f t="shared" si="107"/>
        <v>0</v>
      </c>
      <c r="K180" s="4">
        <f t="shared" si="107"/>
        <v>0</v>
      </c>
      <c r="L180" s="4">
        <f t="shared" si="107"/>
        <v>0</v>
      </c>
      <c r="M180" s="4">
        <f t="shared" si="107"/>
        <v>0</v>
      </c>
      <c r="N180" s="4">
        <f t="shared" si="107"/>
        <v>80615</v>
      </c>
    </row>
    <row r="181" spans="1:14" ht="129" customHeight="1">
      <c r="A181" s="7" t="s">
        <v>220</v>
      </c>
      <c r="B181" s="9" t="s">
        <v>221</v>
      </c>
      <c r="C181" s="4">
        <v>80570.399999999994</v>
      </c>
      <c r="D181" s="4"/>
      <c r="E181" s="4"/>
      <c r="F181" s="4"/>
      <c r="G181" s="4"/>
      <c r="H181" s="4">
        <f t="shared" si="93"/>
        <v>80570.399999999994</v>
      </c>
      <c r="I181" s="4">
        <v>80615</v>
      </c>
      <c r="J181" s="4"/>
      <c r="K181" s="4"/>
      <c r="L181" s="4"/>
      <c r="M181" s="4"/>
      <c r="N181" s="4">
        <f t="shared" ref="N181" si="108">SUM(I181:M181)</f>
        <v>80615</v>
      </c>
    </row>
    <row r="182" spans="1:14" ht="157.5">
      <c r="A182" s="7" t="s">
        <v>358</v>
      </c>
      <c r="B182" s="7" t="s">
        <v>360</v>
      </c>
      <c r="C182" s="4">
        <f t="shared" ref="C182:N182" si="109">C183</f>
        <v>495425.5</v>
      </c>
      <c r="D182" s="4">
        <f t="shared" si="109"/>
        <v>0</v>
      </c>
      <c r="E182" s="4">
        <f t="shared" si="109"/>
        <v>0</v>
      </c>
      <c r="F182" s="4">
        <f t="shared" si="109"/>
        <v>0</v>
      </c>
      <c r="G182" s="4">
        <f t="shared" si="109"/>
        <v>0</v>
      </c>
      <c r="H182" s="4">
        <f t="shared" si="109"/>
        <v>495425.5</v>
      </c>
      <c r="I182" s="4">
        <f t="shared" si="109"/>
        <v>515231.7</v>
      </c>
      <c r="J182" s="4">
        <f t="shared" si="109"/>
        <v>0</v>
      </c>
      <c r="K182" s="4">
        <f t="shared" si="109"/>
        <v>0</v>
      </c>
      <c r="L182" s="4">
        <f t="shared" si="109"/>
        <v>0</v>
      </c>
      <c r="M182" s="4">
        <f t="shared" si="109"/>
        <v>0</v>
      </c>
      <c r="N182" s="4">
        <f t="shared" si="109"/>
        <v>515231.7</v>
      </c>
    </row>
    <row r="183" spans="1:14" ht="173.25">
      <c r="A183" s="7" t="s">
        <v>359</v>
      </c>
      <c r="B183" s="7" t="s">
        <v>361</v>
      </c>
      <c r="C183" s="4">
        <v>495425.5</v>
      </c>
      <c r="D183" s="4"/>
      <c r="E183" s="4"/>
      <c r="F183" s="4"/>
      <c r="G183" s="4"/>
      <c r="H183" s="4">
        <f t="shared" si="93"/>
        <v>495425.5</v>
      </c>
      <c r="I183" s="4">
        <v>515231.7</v>
      </c>
      <c r="J183" s="4"/>
      <c r="K183" s="4"/>
      <c r="L183" s="4"/>
      <c r="M183" s="4"/>
      <c r="N183" s="4">
        <f t="shared" ref="N183:N186" si="110">SUM(I183:M183)</f>
        <v>515231.7</v>
      </c>
    </row>
    <row r="184" spans="1:14" ht="98.25" customHeight="1">
      <c r="A184" s="7" t="s">
        <v>512</v>
      </c>
      <c r="B184" s="7" t="s">
        <v>513</v>
      </c>
      <c r="C184" s="4">
        <f>C185</f>
        <v>38259.1</v>
      </c>
      <c r="D184" s="4"/>
      <c r="E184" s="4"/>
      <c r="F184" s="4"/>
      <c r="G184" s="4"/>
      <c r="H184" s="4"/>
      <c r="I184" s="4">
        <f>I185</f>
        <v>39789.4</v>
      </c>
      <c r="J184" s="4"/>
      <c r="K184" s="4"/>
      <c r="L184" s="4"/>
      <c r="M184" s="4"/>
      <c r="N184" s="4"/>
    </row>
    <row r="185" spans="1:14" ht="114" customHeight="1">
      <c r="A185" s="7" t="s">
        <v>514</v>
      </c>
      <c r="B185" s="7" t="s">
        <v>515</v>
      </c>
      <c r="C185" s="4">
        <v>38259.1</v>
      </c>
      <c r="D185" s="4"/>
      <c r="E185" s="4"/>
      <c r="F185" s="4"/>
      <c r="G185" s="4"/>
      <c r="H185" s="4"/>
      <c r="I185" s="4">
        <v>39789.4</v>
      </c>
      <c r="J185" s="4"/>
      <c r="K185" s="4"/>
      <c r="L185" s="4"/>
      <c r="M185" s="4"/>
      <c r="N185" s="4"/>
    </row>
    <row r="186" spans="1:14" ht="31.5">
      <c r="A186" s="7" t="s">
        <v>351</v>
      </c>
      <c r="B186" s="9" t="s">
        <v>412</v>
      </c>
      <c r="C186" s="4">
        <v>81251.3</v>
      </c>
      <c r="D186" s="4"/>
      <c r="E186" s="4"/>
      <c r="F186" s="4"/>
      <c r="G186" s="4"/>
      <c r="H186" s="4">
        <f t="shared" si="93"/>
        <v>81251.3</v>
      </c>
      <c r="I186" s="4">
        <v>87563.199999999997</v>
      </c>
      <c r="J186" s="4"/>
      <c r="K186" s="4"/>
      <c r="L186" s="4"/>
      <c r="M186" s="4"/>
      <c r="N186" s="4">
        <f t="shared" si="110"/>
        <v>87563.199999999997</v>
      </c>
    </row>
    <row r="187" spans="1:14" s="18" customFormat="1" ht="18" customHeight="1">
      <c r="A187" s="12" t="s">
        <v>222</v>
      </c>
      <c r="B187" s="12" t="s">
        <v>223</v>
      </c>
      <c r="C187" s="2">
        <f>C188+C190+C192+C196+C201+C194+C209+C214+C215+C216+C212+C204+C198+C205+C207+C223+C218+C220+C224+C199+C210+C225</f>
        <v>877542.1</v>
      </c>
      <c r="D187" s="2">
        <f t="shared" ref="D187:E187" si="111">D188+D190+D192+D196+D201+D194+D209+D214+D215+D216+D212+D204+D198+D205+D207+D223+D218+D220+D224</f>
        <v>0</v>
      </c>
      <c r="E187" s="2">
        <f t="shared" si="111"/>
        <v>0</v>
      </c>
      <c r="F187" s="2">
        <f>F188+F190+F192+F196+F201+F194+F209+F214+F215+F216+F212+F204+F198+F205+F207+F223+F218+F220+F224+F199+F210</f>
        <v>0</v>
      </c>
      <c r="G187" s="2">
        <f t="shared" ref="G187:H187" si="112">G188+G190+G192+G196+G201+G194+G209+G214+G215+G216+G212+G204+G198+G205+G207+G223+G218+G220+G224+G199+G210</f>
        <v>0</v>
      </c>
      <c r="H187" s="2">
        <f t="shared" si="112"/>
        <v>210791.50000000003</v>
      </c>
      <c r="I187" s="2">
        <f>I188+I190+I192+I196+I201+I194+I209+I214+I215+I216+I212+I204+I198+I205+I207+I223+I218+I220+I224+I199+I210+I225</f>
        <v>1548835.3</v>
      </c>
      <c r="J187" s="2">
        <f t="shared" ref="J187:K187" si="113">J188+J190+J192+J196+J201+J194+J209+J214+J215+J216+J212+J204+J198+J205+J207+J223+J218+J220+J224</f>
        <v>0</v>
      </c>
      <c r="K187" s="2">
        <f t="shared" si="113"/>
        <v>0</v>
      </c>
      <c r="L187" s="2">
        <f>L188+L190+L192+L196+L201+L194+L209+L214+L215+L216+L212+L204+L198+L205+L207+L223+L218+L220+L224+L199+L210</f>
        <v>0</v>
      </c>
      <c r="M187" s="2">
        <f t="shared" ref="M187:N187" si="114">M188+M190+M192+M196+M201+M194+M209+M214+M215+M216+M212+M204+M198+M205+M207+M223+M218+M220+M224+M199+M210</f>
        <v>0</v>
      </c>
      <c r="N187" s="2">
        <f t="shared" si="114"/>
        <v>210835.50000000003</v>
      </c>
    </row>
    <row r="188" spans="1:14" ht="63.75" customHeight="1">
      <c r="A188" s="9" t="s">
        <v>224</v>
      </c>
      <c r="B188" s="9" t="s">
        <v>225</v>
      </c>
      <c r="C188" s="4">
        <f t="shared" ref="C188:N188" si="115">C189</f>
        <v>13600</v>
      </c>
      <c r="D188" s="4">
        <f t="shared" si="115"/>
        <v>0</v>
      </c>
      <c r="E188" s="4">
        <f t="shared" si="115"/>
        <v>0</v>
      </c>
      <c r="F188" s="4">
        <f t="shared" si="115"/>
        <v>0</v>
      </c>
      <c r="G188" s="4">
        <f t="shared" si="115"/>
        <v>0</v>
      </c>
      <c r="H188" s="4">
        <f t="shared" si="115"/>
        <v>13600</v>
      </c>
      <c r="I188" s="4">
        <f t="shared" si="115"/>
        <v>13600</v>
      </c>
      <c r="J188" s="4">
        <f t="shared" si="115"/>
        <v>0</v>
      </c>
      <c r="K188" s="4">
        <f t="shared" si="115"/>
        <v>0</v>
      </c>
      <c r="L188" s="4">
        <f t="shared" si="115"/>
        <v>0</v>
      </c>
      <c r="M188" s="4">
        <f t="shared" si="115"/>
        <v>0</v>
      </c>
      <c r="N188" s="4">
        <f t="shared" si="115"/>
        <v>13600</v>
      </c>
    </row>
    <row r="189" spans="1:14" ht="78.75">
      <c r="A189" s="9" t="s">
        <v>226</v>
      </c>
      <c r="B189" s="9" t="s">
        <v>227</v>
      </c>
      <c r="C189" s="4">
        <v>13600</v>
      </c>
      <c r="D189" s="4"/>
      <c r="E189" s="4"/>
      <c r="F189" s="4"/>
      <c r="G189" s="4"/>
      <c r="H189" s="4">
        <f t="shared" si="93"/>
        <v>13600</v>
      </c>
      <c r="I189" s="4">
        <v>13600</v>
      </c>
      <c r="J189" s="4"/>
      <c r="K189" s="4"/>
      <c r="L189" s="4"/>
      <c r="M189" s="4"/>
      <c r="N189" s="4">
        <f t="shared" ref="N189" si="116">SUM(I189:M189)</f>
        <v>13600</v>
      </c>
    </row>
    <row r="190" spans="1:14" ht="63">
      <c r="A190" s="9" t="s">
        <v>228</v>
      </c>
      <c r="B190" s="9" t="s">
        <v>229</v>
      </c>
      <c r="C190" s="4">
        <f t="shared" ref="C190:N190" si="117">C191</f>
        <v>2285</v>
      </c>
      <c r="D190" s="4">
        <f t="shared" si="117"/>
        <v>0</v>
      </c>
      <c r="E190" s="4">
        <f t="shared" si="117"/>
        <v>0</v>
      </c>
      <c r="F190" s="4">
        <f t="shared" si="117"/>
        <v>0</v>
      </c>
      <c r="G190" s="4">
        <f t="shared" si="117"/>
        <v>0</v>
      </c>
      <c r="H190" s="4">
        <f t="shared" si="117"/>
        <v>2285</v>
      </c>
      <c r="I190" s="4">
        <f t="shared" si="117"/>
        <v>2285</v>
      </c>
      <c r="J190" s="4">
        <f t="shared" si="117"/>
        <v>0</v>
      </c>
      <c r="K190" s="4">
        <f t="shared" si="117"/>
        <v>0</v>
      </c>
      <c r="L190" s="4">
        <f t="shared" si="117"/>
        <v>0</v>
      </c>
      <c r="M190" s="4">
        <f t="shared" si="117"/>
        <v>0</v>
      </c>
      <c r="N190" s="4">
        <f t="shared" si="117"/>
        <v>2285</v>
      </c>
    </row>
    <row r="191" spans="1:14" ht="78.75">
      <c r="A191" s="9" t="s">
        <v>230</v>
      </c>
      <c r="B191" s="9" t="s">
        <v>231</v>
      </c>
      <c r="C191" s="4">
        <v>2285</v>
      </c>
      <c r="D191" s="4"/>
      <c r="E191" s="4"/>
      <c r="F191" s="4"/>
      <c r="G191" s="4"/>
      <c r="H191" s="4">
        <f t="shared" si="93"/>
        <v>2285</v>
      </c>
      <c r="I191" s="4">
        <v>2285</v>
      </c>
      <c r="J191" s="4"/>
      <c r="K191" s="4"/>
      <c r="L191" s="4"/>
      <c r="M191" s="4"/>
      <c r="N191" s="4">
        <f t="shared" ref="N191" si="118">SUM(I191:M191)</f>
        <v>2285</v>
      </c>
    </row>
    <row r="192" spans="1:14" ht="78.75">
      <c r="A192" s="9" t="s">
        <v>232</v>
      </c>
      <c r="B192" s="9" t="s">
        <v>233</v>
      </c>
      <c r="C192" s="4">
        <f t="shared" ref="C192:N192" si="119">C193</f>
        <v>9502</v>
      </c>
      <c r="D192" s="4">
        <f t="shared" si="119"/>
        <v>0</v>
      </c>
      <c r="E192" s="4">
        <f t="shared" si="119"/>
        <v>0</v>
      </c>
      <c r="F192" s="4">
        <f t="shared" si="119"/>
        <v>0</v>
      </c>
      <c r="G192" s="4">
        <f t="shared" si="119"/>
        <v>0</v>
      </c>
      <c r="H192" s="4">
        <f t="shared" si="119"/>
        <v>9502</v>
      </c>
      <c r="I192" s="4">
        <f t="shared" si="119"/>
        <v>9546</v>
      </c>
      <c r="J192" s="4">
        <f t="shared" si="119"/>
        <v>0</v>
      </c>
      <c r="K192" s="4">
        <f t="shared" si="119"/>
        <v>0</v>
      </c>
      <c r="L192" s="4">
        <f t="shared" si="119"/>
        <v>0</v>
      </c>
      <c r="M192" s="4">
        <f t="shared" si="119"/>
        <v>0</v>
      </c>
      <c r="N192" s="4">
        <f t="shared" si="119"/>
        <v>9546</v>
      </c>
    </row>
    <row r="193" spans="1:14" ht="81.75" customHeight="1">
      <c r="A193" s="9" t="s">
        <v>234</v>
      </c>
      <c r="B193" s="9" t="s">
        <v>235</v>
      </c>
      <c r="C193" s="4">
        <v>9502</v>
      </c>
      <c r="D193" s="4"/>
      <c r="E193" s="4"/>
      <c r="F193" s="4"/>
      <c r="G193" s="4"/>
      <c r="H193" s="4">
        <f t="shared" si="93"/>
        <v>9502</v>
      </c>
      <c r="I193" s="4">
        <v>9546</v>
      </c>
      <c r="J193" s="4"/>
      <c r="K193" s="4"/>
      <c r="L193" s="4"/>
      <c r="M193" s="4"/>
      <c r="N193" s="4">
        <f t="shared" ref="N193" si="120">SUM(I193:M193)</f>
        <v>9546</v>
      </c>
    </row>
    <row r="194" spans="1:14" ht="112.5" customHeight="1">
      <c r="A194" s="9" t="s">
        <v>386</v>
      </c>
      <c r="B194" s="9" t="s">
        <v>486</v>
      </c>
      <c r="C194" s="4">
        <f t="shared" ref="C194:N194" si="121">C195</f>
        <v>103283.1</v>
      </c>
      <c r="D194" s="4">
        <f t="shared" si="121"/>
        <v>0</v>
      </c>
      <c r="E194" s="4">
        <f t="shared" si="121"/>
        <v>0</v>
      </c>
      <c r="F194" s="4">
        <f t="shared" si="121"/>
        <v>0</v>
      </c>
      <c r="G194" s="4">
        <f t="shared" si="121"/>
        <v>0</v>
      </c>
      <c r="H194" s="4">
        <f t="shared" si="121"/>
        <v>103283.1</v>
      </c>
      <c r="I194" s="4">
        <f t="shared" si="121"/>
        <v>103283.1</v>
      </c>
      <c r="J194" s="4">
        <f t="shared" si="121"/>
        <v>0</v>
      </c>
      <c r="K194" s="4">
        <f t="shared" si="121"/>
        <v>0</v>
      </c>
      <c r="L194" s="4">
        <f t="shared" si="121"/>
        <v>0</v>
      </c>
      <c r="M194" s="4">
        <f t="shared" si="121"/>
        <v>0</v>
      </c>
      <c r="N194" s="4">
        <f t="shared" si="121"/>
        <v>103283.1</v>
      </c>
    </row>
    <row r="195" spans="1:14" ht="126">
      <c r="A195" s="9" t="s">
        <v>387</v>
      </c>
      <c r="B195" s="9" t="s">
        <v>388</v>
      </c>
      <c r="C195" s="4">
        <v>103283.1</v>
      </c>
      <c r="D195" s="4"/>
      <c r="E195" s="4"/>
      <c r="F195" s="4"/>
      <c r="G195" s="4"/>
      <c r="H195" s="4">
        <f t="shared" si="93"/>
        <v>103283.1</v>
      </c>
      <c r="I195" s="4">
        <v>103283.1</v>
      </c>
      <c r="J195" s="4"/>
      <c r="K195" s="4"/>
      <c r="L195" s="4"/>
      <c r="M195" s="4"/>
      <c r="N195" s="4">
        <f t="shared" ref="N195" si="122">SUM(I195:M195)</f>
        <v>103283.1</v>
      </c>
    </row>
    <row r="196" spans="1:14" ht="113.25" customHeight="1">
      <c r="A196" s="9" t="s">
        <v>236</v>
      </c>
      <c r="B196" s="9" t="s">
        <v>237</v>
      </c>
      <c r="C196" s="4">
        <f t="shared" ref="C196:N196" si="123">C197</f>
        <v>449</v>
      </c>
      <c r="D196" s="4">
        <f t="shared" si="123"/>
        <v>0</v>
      </c>
      <c r="E196" s="4">
        <f t="shared" si="123"/>
        <v>0</v>
      </c>
      <c r="F196" s="4">
        <f t="shared" si="123"/>
        <v>0</v>
      </c>
      <c r="G196" s="4">
        <f t="shared" si="123"/>
        <v>0</v>
      </c>
      <c r="H196" s="4">
        <f t="shared" si="123"/>
        <v>449</v>
      </c>
      <c r="I196" s="4">
        <f t="shared" si="123"/>
        <v>449</v>
      </c>
      <c r="J196" s="4">
        <f t="shared" si="123"/>
        <v>0</v>
      </c>
      <c r="K196" s="4">
        <f t="shared" si="123"/>
        <v>0</v>
      </c>
      <c r="L196" s="4">
        <f t="shared" si="123"/>
        <v>0</v>
      </c>
      <c r="M196" s="4">
        <f t="shared" si="123"/>
        <v>0</v>
      </c>
      <c r="N196" s="4">
        <f t="shared" si="123"/>
        <v>449</v>
      </c>
    </row>
    <row r="197" spans="1:14" ht="129.75" customHeight="1">
      <c r="A197" s="9" t="s">
        <v>238</v>
      </c>
      <c r="B197" s="9" t="s">
        <v>239</v>
      </c>
      <c r="C197" s="4">
        <v>449</v>
      </c>
      <c r="D197" s="4"/>
      <c r="E197" s="4"/>
      <c r="F197" s="4"/>
      <c r="G197" s="4"/>
      <c r="H197" s="4">
        <f t="shared" si="93"/>
        <v>449</v>
      </c>
      <c r="I197" s="4">
        <v>449</v>
      </c>
      <c r="J197" s="4"/>
      <c r="K197" s="4"/>
      <c r="L197" s="4"/>
      <c r="M197" s="4"/>
      <c r="N197" s="4">
        <f t="shared" ref="N197:N200" si="124">SUM(I197:M197)</f>
        <v>449</v>
      </c>
    </row>
    <row r="198" spans="1:14" ht="51" hidden="1" customHeight="1">
      <c r="A198" s="21" t="s">
        <v>425</v>
      </c>
      <c r="B198" s="21" t="s">
        <v>426</v>
      </c>
      <c r="C198" s="4"/>
      <c r="D198" s="4"/>
      <c r="E198" s="4"/>
      <c r="F198" s="4"/>
      <c r="G198" s="4"/>
      <c r="H198" s="4">
        <f t="shared" si="93"/>
        <v>0</v>
      </c>
      <c r="I198" s="4"/>
      <c r="J198" s="4"/>
      <c r="K198" s="4"/>
      <c r="L198" s="4"/>
      <c r="M198" s="4"/>
      <c r="N198" s="4">
        <f t="shared" si="124"/>
        <v>0</v>
      </c>
    </row>
    <row r="199" spans="1:14" ht="82.5" hidden="1" customHeight="1">
      <c r="A199" s="21" t="s">
        <v>491</v>
      </c>
      <c r="B199" s="21" t="s">
        <v>490</v>
      </c>
      <c r="C199" s="4"/>
      <c r="D199" s="4"/>
      <c r="E199" s="4"/>
      <c r="F199" s="4"/>
      <c r="G199" s="4"/>
      <c r="H199" s="4">
        <f t="shared" si="93"/>
        <v>0</v>
      </c>
      <c r="I199" s="4"/>
      <c r="J199" s="4"/>
      <c r="K199" s="4"/>
      <c r="L199" s="4"/>
      <c r="M199" s="4"/>
      <c r="N199" s="4">
        <f t="shared" si="124"/>
        <v>0</v>
      </c>
    </row>
    <row r="200" spans="1:14" ht="98.25" hidden="1" customHeight="1">
      <c r="A200" s="21" t="s">
        <v>492</v>
      </c>
      <c r="B200" s="21" t="s">
        <v>493</v>
      </c>
      <c r="C200" s="4"/>
      <c r="D200" s="4"/>
      <c r="E200" s="4"/>
      <c r="F200" s="4"/>
      <c r="G200" s="4"/>
      <c r="H200" s="4">
        <f t="shared" si="93"/>
        <v>0</v>
      </c>
      <c r="I200" s="4"/>
      <c r="J200" s="4"/>
      <c r="K200" s="4"/>
      <c r="L200" s="4"/>
      <c r="M200" s="4"/>
      <c r="N200" s="4">
        <f t="shared" si="124"/>
        <v>0</v>
      </c>
    </row>
    <row r="201" spans="1:14" ht="177.75" customHeight="1">
      <c r="A201" s="9" t="s">
        <v>335</v>
      </c>
      <c r="B201" s="9" t="s">
        <v>334</v>
      </c>
      <c r="C201" s="4">
        <f t="shared" ref="C201" si="125">C203+C202</f>
        <v>1560</v>
      </c>
      <c r="D201" s="4">
        <f t="shared" ref="D201:I201" si="126">D203+D202</f>
        <v>0</v>
      </c>
      <c r="E201" s="4">
        <f t="shared" si="126"/>
        <v>0</v>
      </c>
      <c r="F201" s="4">
        <f t="shared" si="126"/>
        <v>0</v>
      </c>
      <c r="G201" s="4">
        <f t="shared" si="126"/>
        <v>0</v>
      </c>
      <c r="H201" s="4">
        <f t="shared" si="126"/>
        <v>1560</v>
      </c>
      <c r="I201" s="4">
        <f t="shared" si="126"/>
        <v>1560</v>
      </c>
      <c r="J201" s="4">
        <f t="shared" ref="J201:N201" si="127">J203+J202</f>
        <v>0</v>
      </c>
      <c r="K201" s="4">
        <f t="shared" si="127"/>
        <v>0</v>
      </c>
      <c r="L201" s="4">
        <f t="shared" si="127"/>
        <v>0</v>
      </c>
      <c r="M201" s="4">
        <f t="shared" si="127"/>
        <v>0</v>
      </c>
      <c r="N201" s="4">
        <f t="shared" si="127"/>
        <v>1560</v>
      </c>
    </row>
    <row r="202" spans="1:14" ht="130.5" hidden="1" customHeight="1">
      <c r="A202" s="9" t="s">
        <v>400</v>
      </c>
      <c r="B202" s="9" t="s">
        <v>417</v>
      </c>
      <c r="C202" s="4"/>
      <c r="D202" s="4"/>
      <c r="E202" s="4"/>
      <c r="F202" s="4"/>
      <c r="G202" s="4"/>
      <c r="H202" s="4">
        <f t="shared" si="93"/>
        <v>0</v>
      </c>
      <c r="I202" s="4"/>
      <c r="J202" s="4"/>
      <c r="K202" s="4"/>
      <c r="L202" s="4"/>
      <c r="M202" s="4"/>
      <c r="N202" s="4">
        <f t="shared" ref="N202:N204" si="128">SUM(I202:M202)</f>
        <v>0</v>
      </c>
    </row>
    <row r="203" spans="1:14" ht="192" customHeight="1">
      <c r="A203" s="9" t="s">
        <v>336</v>
      </c>
      <c r="B203" s="9" t="s">
        <v>417</v>
      </c>
      <c r="C203" s="4">
        <v>1560</v>
      </c>
      <c r="D203" s="4"/>
      <c r="E203" s="4"/>
      <c r="F203" s="4"/>
      <c r="G203" s="4"/>
      <c r="H203" s="4">
        <f t="shared" si="93"/>
        <v>1560</v>
      </c>
      <c r="I203" s="4">
        <v>1560</v>
      </c>
      <c r="J203" s="4"/>
      <c r="K203" s="4"/>
      <c r="L203" s="4"/>
      <c r="M203" s="4"/>
      <c r="N203" s="4">
        <f t="shared" si="128"/>
        <v>1560</v>
      </c>
    </row>
    <row r="204" spans="1:14" ht="55.5" hidden="1" customHeight="1">
      <c r="A204" s="9" t="s">
        <v>398</v>
      </c>
      <c r="B204" s="9" t="s">
        <v>399</v>
      </c>
      <c r="C204" s="4"/>
      <c r="D204" s="4"/>
      <c r="E204" s="4"/>
      <c r="F204" s="4"/>
      <c r="G204" s="4"/>
      <c r="H204" s="4">
        <f t="shared" si="93"/>
        <v>0</v>
      </c>
      <c r="I204" s="4"/>
      <c r="J204" s="4"/>
      <c r="K204" s="4"/>
      <c r="L204" s="4"/>
      <c r="M204" s="4"/>
      <c r="N204" s="4">
        <f t="shared" si="128"/>
        <v>0</v>
      </c>
    </row>
    <row r="205" spans="1:14" ht="94.5" hidden="1">
      <c r="A205" s="21" t="s">
        <v>430</v>
      </c>
      <c r="B205" s="21" t="s">
        <v>431</v>
      </c>
      <c r="C205" s="4">
        <f t="shared" ref="C205:N205" si="129">C206</f>
        <v>0</v>
      </c>
      <c r="D205" s="4">
        <f t="shared" si="129"/>
        <v>0</v>
      </c>
      <c r="E205" s="4">
        <f t="shared" si="129"/>
        <v>0</v>
      </c>
      <c r="F205" s="4">
        <f t="shared" si="129"/>
        <v>0</v>
      </c>
      <c r="G205" s="4">
        <f t="shared" si="129"/>
        <v>0</v>
      </c>
      <c r="H205" s="4">
        <f t="shared" si="129"/>
        <v>0</v>
      </c>
      <c r="I205" s="4">
        <f t="shared" si="129"/>
        <v>0</v>
      </c>
      <c r="J205" s="4">
        <f t="shared" si="129"/>
        <v>0</v>
      </c>
      <c r="K205" s="4">
        <f t="shared" si="129"/>
        <v>0</v>
      </c>
      <c r="L205" s="4">
        <f t="shared" si="129"/>
        <v>0</v>
      </c>
      <c r="M205" s="4">
        <f t="shared" si="129"/>
        <v>0</v>
      </c>
      <c r="N205" s="4">
        <f t="shared" si="129"/>
        <v>0</v>
      </c>
    </row>
    <row r="206" spans="1:14" ht="64.5" hidden="1" customHeight="1">
      <c r="A206" s="21" t="s">
        <v>432</v>
      </c>
      <c r="B206" s="21" t="s">
        <v>433</v>
      </c>
      <c r="C206" s="4"/>
      <c r="D206" s="4"/>
      <c r="E206" s="4"/>
      <c r="F206" s="4"/>
      <c r="G206" s="4"/>
      <c r="H206" s="4">
        <f t="shared" si="93"/>
        <v>0</v>
      </c>
      <c r="I206" s="4"/>
      <c r="J206" s="4"/>
      <c r="K206" s="4"/>
      <c r="L206" s="4"/>
      <c r="M206" s="4"/>
      <c r="N206" s="4">
        <f t="shared" ref="N206" si="130">SUM(I206:M206)</f>
        <v>0</v>
      </c>
    </row>
    <row r="207" spans="1:14" ht="63.75" hidden="1" customHeight="1">
      <c r="A207" s="21" t="s">
        <v>434</v>
      </c>
      <c r="B207" s="21" t="s">
        <v>489</v>
      </c>
      <c r="C207" s="4">
        <f t="shared" ref="C207:N207" si="131">C208</f>
        <v>0</v>
      </c>
      <c r="D207" s="4">
        <f t="shared" si="131"/>
        <v>0</v>
      </c>
      <c r="E207" s="4">
        <f t="shared" si="131"/>
        <v>0</v>
      </c>
      <c r="F207" s="4">
        <f t="shared" si="131"/>
        <v>0</v>
      </c>
      <c r="G207" s="4">
        <f t="shared" si="131"/>
        <v>0</v>
      </c>
      <c r="H207" s="4">
        <f t="shared" si="131"/>
        <v>0</v>
      </c>
      <c r="I207" s="4">
        <f t="shared" si="131"/>
        <v>0</v>
      </c>
      <c r="J207" s="4">
        <f t="shared" si="131"/>
        <v>0</v>
      </c>
      <c r="K207" s="4">
        <f t="shared" si="131"/>
        <v>0</v>
      </c>
      <c r="L207" s="4">
        <f t="shared" si="131"/>
        <v>0</v>
      </c>
      <c r="M207" s="4">
        <f t="shared" si="131"/>
        <v>0</v>
      </c>
      <c r="N207" s="4">
        <f t="shared" si="131"/>
        <v>0</v>
      </c>
    </row>
    <row r="208" spans="1:14" ht="79.5" hidden="1" customHeight="1">
      <c r="A208" s="21" t="s">
        <v>435</v>
      </c>
      <c r="B208" s="21" t="s">
        <v>436</v>
      </c>
      <c r="C208" s="4"/>
      <c r="D208" s="4"/>
      <c r="E208" s="4"/>
      <c r="F208" s="4"/>
      <c r="G208" s="4"/>
      <c r="H208" s="4">
        <f t="shared" si="93"/>
        <v>0</v>
      </c>
      <c r="I208" s="4"/>
      <c r="J208" s="4"/>
      <c r="K208" s="4"/>
      <c r="L208" s="4"/>
      <c r="M208" s="4"/>
      <c r="N208" s="4">
        <f t="shared" ref="N208:N211" si="132">SUM(I208:M208)</f>
        <v>0</v>
      </c>
    </row>
    <row r="209" spans="1:14" ht="129.75" customHeight="1">
      <c r="A209" s="9" t="s">
        <v>411</v>
      </c>
      <c r="B209" s="9" t="s">
        <v>381</v>
      </c>
      <c r="C209" s="4">
        <v>31701.1</v>
      </c>
      <c r="D209" s="4"/>
      <c r="E209" s="4"/>
      <c r="F209" s="4"/>
      <c r="G209" s="4"/>
      <c r="H209" s="4">
        <f t="shared" si="93"/>
        <v>31701.1</v>
      </c>
      <c r="I209" s="4">
        <v>31701.1</v>
      </c>
      <c r="J209" s="4"/>
      <c r="K209" s="4"/>
      <c r="L209" s="4"/>
      <c r="M209" s="4"/>
      <c r="N209" s="4">
        <f t="shared" si="132"/>
        <v>31701.1</v>
      </c>
    </row>
    <row r="210" spans="1:14" ht="110.25" hidden="1">
      <c r="A210" s="9" t="s">
        <v>496</v>
      </c>
      <c r="B210" s="9" t="s">
        <v>497</v>
      </c>
      <c r="C210" s="4">
        <f>C211</f>
        <v>0</v>
      </c>
      <c r="D210" s="4">
        <f t="shared" ref="D210:G210" si="133">D211</f>
        <v>0</v>
      </c>
      <c r="E210" s="4">
        <f t="shared" si="133"/>
        <v>0</v>
      </c>
      <c r="F210" s="4">
        <f t="shared" si="133"/>
        <v>0</v>
      </c>
      <c r="G210" s="4">
        <f t="shared" si="133"/>
        <v>0</v>
      </c>
      <c r="H210" s="4">
        <f t="shared" si="93"/>
        <v>0</v>
      </c>
      <c r="I210" s="4">
        <f>I211</f>
        <v>0</v>
      </c>
      <c r="J210" s="4">
        <f t="shared" ref="J210:M210" si="134">J211</f>
        <v>0</v>
      </c>
      <c r="K210" s="4">
        <f t="shared" si="134"/>
        <v>0</v>
      </c>
      <c r="L210" s="4">
        <f t="shared" si="134"/>
        <v>0</v>
      </c>
      <c r="M210" s="4">
        <f t="shared" si="134"/>
        <v>0</v>
      </c>
      <c r="N210" s="4">
        <f t="shared" si="132"/>
        <v>0</v>
      </c>
    </row>
    <row r="211" spans="1:14" ht="126" hidden="1">
      <c r="A211" s="9" t="s">
        <v>495</v>
      </c>
      <c r="B211" s="9" t="s">
        <v>494</v>
      </c>
      <c r="C211" s="4"/>
      <c r="D211" s="4"/>
      <c r="E211" s="4"/>
      <c r="F211" s="4"/>
      <c r="G211" s="4"/>
      <c r="H211" s="4">
        <f t="shared" si="93"/>
        <v>0</v>
      </c>
      <c r="I211" s="4"/>
      <c r="J211" s="4"/>
      <c r="K211" s="4"/>
      <c r="L211" s="4"/>
      <c r="M211" s="4"/>
      <c r="N211" s="4">
        <f t="shared" si="132"/>
        <v>0</v>
      </c>
    </row>
    <row r="212" spans="1:14" ht="220.5">
      <c r="A212" s="9" t="s">
        <v>365</v>
      </c>
      <c r="B212" s="9" t="s">
        <v>367</v>
      </c>
      <c r="C212" s="4">
        <f t="shared" ref="C212:N212" si="135">C213</f>
        <v>16826.2</v>
      </c>
      <c r="D212" s="4">
        <f t="shared" si="135"/>
        <v>0</v>
      </c>
      <c r="E212" s="4">
        <f t="shared" si="135"/>
        <v>0</v>
      </c>
      <c r="F212" s="4">
        <f t="shared" si="135"/>
        <v>0</v>
      </c>
      <c r="G212" s="4">
        <f t="shared" si="135"/>
        <v>0</v>
      </c>
      <c r="H212" s="4">
        <f t="shared" si="135"/>
        <v>16826.2</v>
      </c>
      <c r="I212" s="4">
        <f t="shared" si="135"/>
        <v>16826.2</v>
      </c>
      <c r="J212" s="4">
        <f t="shared" si="135"/>
        <v>0</v>
      </c>
      <c r="K212" s="4">
        <f t="shared" si="135"/>
        <v>0</v>
      </c>
      <c r="L212" s="4">
        <f t="shared" si="135"/>
        <v>0</v>
      </c>
      <c r="M212" s="4">
        <f t="shared" si="135"/>
        <v>0</v>
      </c>
      <c r="N212" s="4">
        <f t="shared" si="135"/>
        <v>16826.2</v>
      </c>
    </row>
    <row r="213" spans="1:14" ht="236.25">
      <c r="A213" s="9" t="s">
        <v>366</v>
      </c>
      <c r="B213" s="9" t="s">
        <v>368</v>
      </c>
      <c r="C213" s="4">
        <v>16826.2</v>
      </c>
      <c r="D213" s="4"/>
      <c r="E213" s="4"/>
      <c r="F213" s="4"/>
      <c r="G213" s="4"/>
      <c r="H213" s="4">
        <f t="shared" si="93"/>
        <v>16826.2</v>
      </c>
      <c r="I213" s="4">
        <v>16826.2</v>
      </c>
      <c r="J213" s="4"/>
      <c r="K213" s="4"/>
      <c r="L213" s="4"/>
      <c r="M213" s="4"/>
      <c r="N213" s="4">
        <f t="shared" ref="N213:N215" si="136">SUM(I213:M213)</f>
        <v>16826.2</v>
      </c>
    </row>
    <row r="214" spans="1:14" ht="270.75" customHeight="1">
      <c r="A214" s="9" t="s">
        <v>378</v>
      </c>
      <c r="B214" s="9" t="s">
        <v>379</v>
      </c>
      <c r="C214" s="4">
        <v>30271.200000000001</v>
      </c>
      <c r="D214" s="4"/>
      <c r="E214" s="4"/>
      <c r="F214" s="4"/>
      <c r="G214" s="4"/>
      <c r="H214" s="4">
        <f t="shared" si="93"/>
        <v>30271.200000000001</v>
      </c>
      <c r="I214" s="4">
        <v>30271.200000000001</v>
      </c>
      <c r="J214" s="4"/>
      <c r="K214" s="4"/>
      <c r="L214" s="4"/>
      <c r="M214" s="4"/>
      <c r="N214" s="4">
        <f t="shared" si="136"/>
        <v>30271.200000000001</v>
      </c>
    </row>
    <row r="215" spans="1:14" ht="99.75" hidden="1" customHeight="1">
      <c r="A215" s="9" t="s">
        <v>369</v>
      </c>
      <c r="B215" s="9" t="s">
        <v>370</v>
      </c>
      <c r="C215" s="4"/>
      <c r="D215" s="4"/>
      <c r="E215" s="4"/>
      <c r="F215" s="4"/>
      <c r="G215" s="4"/>
      <c r="H215" s="4">
        <f t="shared" si="93"/>
        <v>0</v>
      </c>
      <c r="I215" s="4"/>
      <c r="J215" s="4"/>
      <c r="K215" s="4"/>
      <c r="L215" s="4"/>
      <c r="M215" s="4"/>
      <c r="N215" s="4">
        <f t="shared" si="136"/>
        <v>0</v>
      </c>
    </row>
    <row r="216" spans="1:14" ht="67.5" customHeight="1">
      <c r="A216" s="9" t="s">
        <v>382</v>
      </c>
      <c r="B216" s="9" t="s">
        <v>384</v>
      </c>
      <c r="C216" s="4">
        <f t="shared" ref="C216:N216" si="137">C217</f>
        <v>1313.9</v>
      </c>
      <c r="D216" s="4">
        <f t="shared" si="137"/>
        <v>0</v>
      </c>
      <c r="E216" s="4">
        <f t="shared" si="137"/>
        <v>0</v>
      </c>
      <c r="F216" s="4">
        <f t="shared" si="137"/>
        <v>0</v>
      </c>
      <c r="G216" s="4">
        <f t="shared" si="137"/>
        <v>0</v>
      </c>
      <c r="H216" s="4">
        <f t="shared" si="137"/>
        <v>1313.9</v>
      </c>
      <c r="I216" s="4">
        <f t="shared" si="137"/>
        <v>1313.9</v>
      </c>
      <c r="J216" s="4">
        <f t="shared" si="137"/>
        <v>0</v>
      </c>
      <c r="K216" s="4">
        <f t="shared" si="137"/>
        <v>0</v>
      </c>
      <c r="L216" s="4">
        <f t="shared" si="137"/>
        <v>0</v>
      </c>
      <c r="M216" s="4">
        <f t="shared" si="137"/>
        <v>0</v>
      </c>
      <c r="N216" s="4">
        <f t="shared" si="137"/>
        <v>1313.9</v>
      </c>
    </row>
    <row r="217" spans="1:14" ht="83.25" customHeight="1">
      <c r="A217" s="9" t="s">
        <v>383</v>
      </c>
      <c r="B217" s="9" t="s">
        <v>385</v>
      </c>
      <c r="C217" s="4">
        <v>1313.9</v>
      </c>
      <c r="D217" s="4"/>
      <c r="E217" s="4"/>
      <c r="F217" s="4"/>
      <c r="G217" s="4"/>
      <c r="H217" s="4">
        <f t="shared" si="93"/>
        <v>1313.9</v>
      </c>
      <c r="I217" s="4">
        <v>1313.9</v>
      </c>
      <c r="J217" s="4"/>
      <c r="K217" s="4"/>
      <c r="L217" s="4"/>
      <c r="M217" s="4"/>
      <c r="N217" s="4">
        <f t="shared" ref="N217" si="138">SUM(I217:M217)</f>
        <v>1313.9</v>
      </c>
    </row>
    <row r="218" spans="1:14" ht="65.25" hidden="1" customHeight="1">
      <c r="A218" s="9" t="s">
        <v>441</v>
      </c>
      <c r="B218" s="9" t="s">
        <v>440</v>
      </c>
      <c r="C218" s="4">
        <f t="shared" ref="C218:N218" si="139">C219</f>
        <v>0</v>
      </c>
      <c r="D218" s="4">
        <f t="shared" si="139"/>
        <v>0</v>
      </c>
      <c r="E218" s="4">
        <f t="shared" si="139"/>
        <v>0</v>
      </c>
      <c r="F218" s="4">
        <f t="shared" si="139"/>
        <v>0</v>
      </c>
      <c r="G218" s="4">
        <f t="shared" si="139"/>
        <v>0</v>
      </c>
      <c r="H218" s="4">
        <f t="shared" si="139"/>
        <v>0</v>
      </c>
      <c r="I218" s="4">
        <f t="shared" si="139"/>
        <v>0</v>
      </c>
      <c r="J218" s="4">
        <f t="shared" si="139"/>
        <v>0</v>
      </c>
      <c r="K218" s="4">
        <f t="shared" si="139"/>
        <v>0</v>
      </c>
      <c r="L218" s="4">
        <f t="shared" si="139"/>
        <v>0</v>
      </c>
      <c r="M218" s="4">
        <f t="shared" si="139"/>
        <v>0</v>
      </c>
      <c r="N218" s="4">
        <f t="shared" si="139"/>
        <v>0</v>
      </c>
    </row>
    <row r="219" spans="1:14" ht="65.25" hidden="1" customHeight="1">
      <c r="A219" s="9" t="s">
        <v>443</v>
      </c>
      <c r="B219" s="9" t="s">
        <v>444</v>
      </c>
      <c r="C219" s="4"/>
      <c r="D219" s="4"/>
      <c r="E219" s="4"/>
      <c r="F219" s="4"/>
      <c r="G219" s="4"/>
      <c r="H219" s="4">
        <f t="shared" si="93"/>
        <v>0</v>
      </c>
      <c r="I219" s="4"/>
      <c r="J219" s="4"/>
      <c r="K219" s="4"/>
      <c r="L219" s="4"/>
      <c r="M219" s="4"/>
      <c r="N219" s="4">
        <f t="shared" ref="N219" si="140">SUM(I219:M219)</f>
        <v>0</v>
      </c>
    </row>
    <row r="220" spans="1:14" ht="48.75" hidden="1" customHeight="1">
      <c r="A220" s="9" t="s">
        <v>445</v>
      </c>
      <c r="B220" s="9" t="s">
        <v>501</v>
      </c>
      <c r="C220" s="4">
        <f t="shared" ref="C220:N220" si="141">C221</f>
        <v>0</v>
      </c>
      <c r="D220" s="4">
        <f t="shared" si="141"/>
        <v>0</v>
      </c>
      <c r="E220" s="4">
        <f t="shared" si="141"/>
        <v>0</v>
      </c>
      <c r="F220" s="4">
        <f t="shared" si="141"/>
        <v>0</v>
      </c>
      <c r="G220" s="4">
        <f t="shared" si="141"/>
        <v>0</v>
      </c>
      <c r="H220" s="4">
        <f t="shared" si="141"/>
        <v>0</v>
      </c>
      <c r="I220" s="4">
        <f t="shared" si="141"/>
        <v>0</v>
      </c>
      <c r="J220" s="4">
        <f t="shared" si="141"/>
        <v>0</v>
      </c>
      <c r="K220" s="4">
        <f t="shared" si="141"/>
        <v>0</v>
      </c>
      <c r="L220" s="4">
        <f t="shared" si="141"/>
        <v>0</v>
      </c>
      <c r="M220" s="4">
        <f t="shared" si="141"/>
        <v>0</v>
      </c>
      <c r="N220" s="4">
        <f t="shared" si="141"/>
        <v>0</v>
      </c>
    </row>
    <row r="221" spans="1:14" ht="67.5" hidden="1" customHeight="1">
      <c r="A221" s="9" t="s">
        <v>446</v>
      </c>
      <c r="B221" s="9" t="s">
        <v>500</v>
      </c>
      <c r="C221" s="4"/>
      <c r="D221" s="4"/>
      <c r="E221" s="4"/>
      <c r="F221" s="4"/>
      <c r="G221" s="4"/>
      <c r="H221" s="4">
        <f t="shared" si="93"/>
        <v>0</v>
      </c>
      <c r="I221" s="4"/>
      <c r="J221" s="4"/>
      <c r="K221" s="4"/>
      <c r="L221" s="4"/>
      <c r="M221" s="4"/>
      <c r="N221" s="4">
        <f t="shared" ref="N221" si="142">SUM(I221:M221)</f>
        <v>0</v>
      </c>
    </row>
    <row r="222" spans="1:14" ht="84" hidden="1" customHeight="1">
      <c r="A222" s="9" t="s">
        <v>438</v>
      </c>
      <c r="B222" s="9" t="s">
        <v>437</v>
      </c>
      <c r="C222" s="4">
        <f t="shared" ref="C222:N222" si="143">C223</f>
        <v>0</v>
      </c>
      <c r="D222" s="4">
        <f t="shared" si="143"/>
        <v>0</v>
      </c>
      <c r="E222" s="4">
        <f t="shared" si="143"/>
        <v>0</v>
      </c>
      <c r="F222" s="4">
        <f t="shared" si="143"/>
        <v>0</v>
      </c>
      <c r="G222" s="4">
        <f t="shared" si="143"/>
        <v>0</v>
      </c>
      <c r="H222" s="4">
        <f t="shared" si="143"/>
        <v>0</v>
      </c>
      <c r="I222" s="4">
        <f t="shared" si="143"/>
        <v>0</v>
      </c>
      <c r="J222" s="4">
        <f t="shared" si="143"/>
        <v>0</v>
      </c>
      <c r="K222" s="4">
        <f t="shared" si="143"/>
        <v>0</v>
      </c>
      <c r="L222" s="4">
        <f t="shared" si="143"/>
        <v>0</v>
      </c>
      <c r="M222" s="4">
        <f t="shared" si="143"/>
        <v>0</v>
      </c>
      <c r="N222" s="4">
        <f t="shared" si="143"/>
        <v>0</v>
      </c>
    </row>
    <row r="223" spans="1:14" ht="82.5" hidden="1" customHeight="1">
      <c r="A223" s="9" t="s">
        <v>442</v>
      </c>
      <c r="B223" s="9" t="s">
        <v>439</v>
      </c>
      <c r="C223" s="4"/>
      <c r="D223" s="4"/>
      <c r="E223" s="4"/>
      <c r="F223" s="4"/>
      <c r="G223" s="4"/>
      <c r="H223" s="4">
        <f t="shared" si="93"/>
        <v>0</v>
      </c>
      <c r="I223" s="4"/>
      <c r="J223" s="4"/>
      <c r="K223" s="4"/>
      <c r="L223" s="4"/>
      <c r="M223" s="4"/>
      <c r="N223" s="4">
        <f t="shared" ref="N223:N224" si="144">SUM(I223:M223)</f>
        <v>0</v>
      </c>
    </row>
    <row r="224" spans="1:14" ht="95.25" hidden="1" customHeight="1">
      <c r="A224" s="9" t="s">
        <v>480</v>
      </c>
      <c r="B224" s="9" t="s">
        <v>502</v>
      </c>
      <c r="C224" s="4"/>
      <c r="D224" s="4"/>
      <c r="E224" s="4"/>
      <c r="F224" s="4"/>
      <c r="G224" s="4"/>
      <c r="H224" s="4">
        <f t="shared" si="93"/>
        <v>0</v>
      </c>
      <c r="I224" s="4"/>
      <c r="J224" s="4"/>
      <c r="K224" s="4"/>
      <c r="L224" s="4"/>
      <c r="M224" s="4"/>
      <c r="N224" s="4">
        <f t="shared" si="144"/>
        <v>0</v>
      </c>
    </row>
    <row r="225" spans="1:14" ht="66" customHeight="1">
      <c r="A225" s="9" t="s">
        <v>522</v>
      </c>
      <c r="B225" s="9" t="s">
        <v>523</v>
      </c>
      <c r="C225" s="4">
        <v>666750.6</v>
      </c>
      <c r="D225" s="4"/>
      <c r="E225" s="4"/>
      <c r="F225" s="4"/>
      <c r="G225" s="4"/>
      <c r="H225" s="4"/>
      <c r="I225" s="4">
        <v>1337999.8</v>
      </c>
      <c r="J225" s="4"/>
      <c r="K225" s="4"/>
      <c r="L225" s="4"/>
      <c r="M225" s="4"/>
      <c r="N225" s="4"/>
    </row>
    <row r="226" spans="1:14" ht="78.75">
      <c r="A226" s="10" t="s">
        <v>240</v>
      </c>
      <c r="B226" s="10" t="s">
        <v>241</v>
      </c>
      <c r="C226" s="2">
        <f t="shared" ref="C226:N226" si="145">C227</f>
        <v>467171.4</v>
      </c>
      <c r="D226" s="2">
        <f t="shared" si="145"/>
        <v>0</v>
      </c>
      <c r="E226" s="2">
        <f t="shared" si="145"/>
        <v>0</v>
      </c>
      <c r="F226" s="2">
        <f t="shared" si="145"/>
        <v>0</v>
      </c>
      <c r="G226" s="2">
        <f t="shared" si="145"/>
        <v>0</v>
      </c>
      <c r="H226" s="2">
        <f t="shared" si="145"/>
        <v>467171.4</v>
      </c>
      <c r="I226" s="2">
        <f t="shared" si="145"/>
        <v>110556</v>
      </c>
      <c r="J226" s="2">
        <f t="shared" si="145"/>
        <v>0</v>
      </c>
      <c r="K226" s="2">
        <f t="shared" si="145"/>
        <v>0</v>
      </c>
      <c r="L226" s="2">
        <f t="shared" si="145"/>
        <v>0</v>
      </c>
      <c r="M226" s="2">
        <f t="shared" si="145"/>
        <v>0</v>
      </c>
      <c r="N226" s="2">
        <f t="shared" si="145"/>
        <v>110556</v>
      </c>
    </row>
    <row r="227" spans="1:14" ht="63">
      <c r="A227" s="9" t="s">
        <v>242</v>
      </c>
      <c r="B227" s="9" t="s">
        <v>243</v>
      </c>
      <c r="C227" s="4">
        <f t="shared" ref="C227" si="146">C228+C229+C230</f>
        <v>467171.4</v>
      </c>
      <c r="D227" s="4">
        <f t="shared" ref="D227:I227" si="147">D228+D229+D230</f>
        <v>0</v>
      </c>
      <c r="E227" s="4">
        <f t="shared" si="147"/>
        <v>0</v>
      </c>
      <c r="F227" s="4">
        <f t="shared" si="147"/>
        <v>0</v>
      </c>
      <c r="G227" s="4">
        <f t="shared" si="147"/>
        <v>0</v>
      </c>
      <c r="H227" s="4">
        <f t="shared" si="147"/>
        <v>467171.4</v>
      </c>
      <c r="I227" s="4">
        <f t="shared" si="147"/>
        <v>110556</v>
      </c>
      <c r="J227" s="4">
        <f t="shared" ref="J227:N227" si="148">J228+J229+J230</f>
        <v>0</v>
      </c>
      <c r="K227" s="4">
        <f t="shared" si="148"/>
        <v>0</v>
      </c>
      <c r="L227" s="4">
        <f t="shared" si="148"/>
        <v>0</v>
      </c>
      <c r="M227" s="4">
        <f t="shared" si="148"/>
        <v>0</v>
      </c>
      <c r="N227" s="4">
        <f t="shared" si="148"/>
        <v>110556</v>
      </c>
    </row>
    <row r="228" spans="1:14" ht="157.5" hidden="1">
      <c r="A228" s="9" t="s">
        <v>244</v>
      </c>
      <c r="B228" s="9" t="s">
        <v>418</v>
      </c>
      <c r="C228" s="4"/>
      <c r="D228" s="4"/>
      <c r="E228" s="5"/>
      <c r="F228" s="4"/>
      <c r="G228" s="4"/>
      <c r="H228" s="4">
        <f t="shared" si="93"/>
        <v>0</v>
      </c>
      <c r="I228" s="4"/>
      <c r="J228" s="4"/>
      <c r="K228" s="5"/>
      <c r="L228" s="4"/>
      <c r="M228" s="4"/>
      <c r="N228" s="4">
        <f t="shared" ref="N228:N230" si="149">SUM(I228:M228)</f>
        <v>0</v>
      </c>
    </row>
    <row r="229" spans="1:14" ht="144" customHeight="1">
      <c r="A229" s="9" t="s">
        <v>245</v>
      </c>
      <c r="B229" s="9" t="s">
        <v>419</v>
      </c>
      <c r="C229" s="4">
        <v>467171.4</v>
      </c>
      <c r="D229" s="4"/>
      <c r="E229" s="4"/>
      <c r="F229" s="4"/>
      <c r="G229" s="4"/>
      <c r="H229" s="4">
        <f t="shared" si="93"/>
        <v>467171.4</v>
      </c>
      <c r="I229" s="4">
        <v>110556</v>
      </c>
      <c r="J229" s="4"/>
      <c r="K229" s="5"/>
      <c r="L229" s="5"/>
      <c r="M229" s="4"/>
      <c r="N229" s="4">
        <f t="shared" si="149"/>
        <v>110556</v>
      </c>
    </row>
    <row r="230" spans="1:14" ht="157.5" hidden="1">
      <c r="A230" s="9" t="s">
        <v>246</v>
      </c>
      <c r="B230" s="9" t="s">
        <v>420</v>
      </c>
      <c r="C230" s="4"/>
      <c r="D230" s="4"/>
      <c r="E230" s="4"/>
      <c r="F230" s="4"/>
      <c r="G230" s="4"/>
      <c r="H230" s="4">
        <f t="shared" si="93"/>
        <v>0</v>
      </c>
      <c r="I230" s="4"/>
      <c r="J230" s="4"/>
      <c r="K230" s="4"/>
      <c r="L230" s="4"/>
      <c r="M230" s="4"/>
      <c r="N230" s="4">
        <f t="shared" si="149"/>
        <v>0</v>
      </c>
    </row>
    <row r="231" spans="1:14" ht="34.5" customHeight="1">
      <c r="A231" s="10" t="s">
        <v>247</v>
      </c>
      <c r="B231" s="10" t="s">
        <v>248</v>
      </c>
      <c r="C231" s="2">
        <f t="shared" ref="C231:N231" si="150">C232</f>
        <v>30</v>
      </c>
      <c r="D231" s="2">
        <f t="shared" si="150"/>
        <v>0</v>
      </c>
      <c r="E231" s="2">
        <f t="shared" si="150"/>
        <v>0</v>
      </c>
      <c r="F231" s="2">
        <f t="shared" si="150"/>
        <v>0</v>
      </c>
      <c r="G231" s="2">
        <f t="shared" si="150"/>
        <v>0</v>
      </c>
      <c r="H231" s="2">
        <f t="shared" si="150"/>
        <v>30</v>
      </c>
      <c r="I231" s="2">
        <f t="shared" si="150"/>
        <v>30</v>
      </c>
      <c r="J231" s="2">
        <f t="shared" si="150"/>
        <v>0</v>
      </c>
      <c r="K231" s="2">
        <f t="shared" si="150"/>
        <v>0</v>
      </c>
      <c r="L231" s="2">
        <f t="shared" si="150"/>
        <v>0</v>
      </c>
      <c r="M231" s="2">
        <f t="shared" si="150"/>
        <v>0</v>
      </c>
      <c r="N231" s="2">
        <f t="shared" si="150"/>
        <v>30</v>
      </c>
    </row>
    <row r="232" spans="1:14" ht="51.75" customHeight="1">
      <c r="A232" s="9" t="s">
        <v>249</v>
      </c>
      <c r="B232" s="9" t="s">
        <v>250</v>
      </c>
      <c r="C232" s="4">
        <f t="shared" ref="C232" si="151">C233+C236</f>
        <v>30</v>
      </c>
      <c r="D232" s="4">
        <f t="shared" ref="D232:I232" si="152">D233+D236</f>
        <v>0</v>
      </c>
      <c r="E232" s="4">
        <f t="shared" si="152"/>
        <v>0</v>
      </c>
      <c r="F232" s="4">
        <f t="shared" si="152"/>
        <v>0</v>
      </c>
      <c r="G232" s="4">
        <f t="shared" si="152"/>
        <v>0</v>
      </c>
      <c r="H232" s="4">
        <f t="shared" si="152"/>
        <v>30</v>
      </c>
      <c r="I232" s="4">
        <f t="shared" si="152"/>
        <v>30</v>
      </c>
      <c r="J232" s="4">
        <f t="shared" ref="J232:N232" si="153">J233+J236</f>
        <v>0</v>
      </c>
      <c r="K232" s="4">
        <f t="shared" si="153"/>
        <v>0</v>
      </c>
      <c r="L232" s="4">
        <f t="shared" si="153"/>
        <v>0</v>
      </c>
      <c r="M232" s="4">
        <f t="shared" si="153"/>
        <v>0</v>
      </c>
      <c r="N232" s="4">
        <f t="shared" si="153"/>
        <v>30</v>
      </c>
    </row>
    <row r="233" spans="1:14" ht="78.75" hidden="1">
      <c r="A233" s="9" t="s">
        <v>409</v>
      </c>
      <c r="B233" s="9" t="s">
        <v>252</v>
      </c>
      <c r="C233" s="4">
        <f t="shared" ref="C233" si="154">C234+C235</f>
        <v>30</v>
      </c>
      <c r="D233" s="4">
        <f t="shared" ref="D233:I233" si="155">D234+D235</f>
        <v>0</v>
      </c>
      <c r="E233" s="4">
        <f t="shared" si="155"/>
        <v>0</v>
      </c>
      <c r="F233" s="4">
        <f t="shared" si="155"/>
        <v>0</v>
      </c>
      <c r="G233" s="4">
        <f t="shared" si="155"/>
        <v>0</v>
      </c>
      <c r="H233" s="4">
        <f t="shared" si="155"/>
        <v>30</v>
      </c>
      <c r="I233" s="4">
        <f t="shared" si="155"/>
        <v>30</v>
      </c>
      <c r="J233" s="4">
        <f t="shared" ref="J233:N233" si="156">J234+J235</f>
        <v>0</v>
      </c>
      <c r="K233" s="4">
        <f t="shared" si="156"/>
        <v>0</v>
      </c>
      <c r="L233" s="4">
        <f t="shared" si="156"/>
        <v>0</v>
      </c>
      <c r="M233" s="4">
        <f t="shared" si="156"/>
        <v>0</v>
      </c>
      <c r="N233" s="4">
        <f t="shared" si="156"/>
        <v>30</v>
      </c>
    </row>
    <row r="234" spans="1:14" ht="78.75" hidden="1">
      <c r="A234" s="9" t="s">
        <v>410</v>
      </c>
      <c r="B234" s="9" t="s">
        <v>252</v>
      </c>
      <c r="C234" s="4"/>
      <c r="D234" s="4"/>
      <c r="E234" s="4"/>
      <c r="F234" s="4"/>
      <c r="G234" s="4"/>
      <c r="H234" s="4">
        <f t="shared" si="93"/>
        <v>0</v>
      </c>
      <c r="I234" s="4"/>
      <c r="J234" s="4"/>
      <c r="K234" s="4"/>
      <c r="L234" s="4"/>
      <c r="M234" s="4"/>
      <c r="N234" s="4">
        <f t="shared" ref="N234:N236" si="157">SUM(I234:M234)</f>
        <v>0</v>
      </c>
    </row>
    <row r="235" spans="1:14" ht="78.75">
      <c r="A235" s="9" t="s">
        <v>251</v>
      </c>
      <c r="B235" s="9" t="s">
        <v>252</v>
      </c>
      <c r="C235" s="4">
        <v>30</v>
      </c>
      <c r="D235" s="4"/>
      <c r="E235" s="4"/>
      <c r="F235" s="4"/>
      <c r="G235" s="4"/>
      <c r="H235" s="4">
        <f t="shared" si="93"/>
        <v>30</v>
      </c>
      <c r="I235" s="4">
        <v>30</v>
      </c>
      <c r="J235" s="4"/>
      <c r="K235" s="4"/>
      <c r="L235" s="4"/>
      <c r="M235" s="4"/>
      <c r="N235" s="4">
        <f t="shared" si="157"/>
        <v>30</v>
      </c>
    </row>
    <row r="236" spans="1:14" ht="55.5" hidden="1" customHeight="1">
      <c r="A236" s="9" t="s">
        <v>471</v>
      </c>
      <c r="B236" s="9" t="s">
        <v>253</v>
      </c>
      <c r="C236" s="4"/>
      <c r="D236" s="4"/>
      <c r="E236" s="4"/>
      <c r="F236" s="4"/>
      <c r="G236" s="4"/>
      <c r="H236" s="4">
        <f t="shared" si="93"/>
        <v>0</v>
      </c>
      <c r="I236" s="4"/>
      <c r="J236" s="4"/>
      <c r="K236" s="4"/>
      <c r="L236" s="4"/>
      <c r="M236" s="4"/>
      <c r="N236" s="4">
        <f t="shared" si="157"/>
        <v>0</v>
      </c>
    </row>
    <row r="237" spans="1:14" s="18" customFormat="1" ht="31.5">
      <c r="A237" s="10" t="s">
        <v>254</v>
      </c>
      <c r="B237" s="10" t="s">
        <v>255</v>
      </c>
      <c r="C237" s="2">
        <f t="shared" ref="C237:N237" si="158">C238</f>
        <v>8294.6</v>
      </c>
      <c r="D237" s="2">
        <f t="shared" si="158"/>
        <v>0</v>
      </c>
      <c r="E237" s="2">
        <f t="shared" si="158"/>
        <v>0</v>
      </c>
      <c r="F237" s="2">
        <f t="shared" si="158"/>
        <v>0</v>
      </c>
      <c r="G237" s="2">
        <f t="shared" si="158"/>
        <v>0</v>
      </c>
      <c r="H237" s="2">
        <f t="shared" si="158"/>
        <v>8294.6</v>
      </c>
      <c r="I237" s="2">
        <f t="shared" si="158"/>
        <v>8524.2000000000007</v>
      </c>
      <c r="J237" s="2">
        <f t="shared" si="158"/>
        <v>0</v>
      </c>
      <c r="K237" s="2">
        <f t="shared" si="158"/>
        <v>0</v>
      </c>
      <c r="L237" s="2">
        <f t="shared" si="158"/>
        <v>0</v>
      </c>
      <c r="M237" s="2">
        <f t="shared" si="158"/>
        <v>0</v>
      </c>
      <c r="N237" s="2">
        <f t="shared" si="158"/>
        <v>8524.2000000000007</v>
      </c>
    </row>
    <row r="238" spans="1:14" ht="47.25">
      <c r="A238" s="9" t="s">
        <v>256</v>
      </c>
      <c r="B238" s="9" t="s">
        <v>257</v>
      </c>
      <c r="C238" s="4">
        <f t="shared" ref="C238" si="159">C242+C239</f>
        <v>8294.6</v>
      </c>
      <c r="D238" s="4">
        <f t="shared" ref="D238:I238" si="160">D242+D239</f>
        <v>0</v>
      </c>
      <c r="E238" s="4">
        <f t="shared" si="160"/>
        <v>0</v>
      </c>
      <c r="F238" s="4">
        <f t="shared" si="160"/>
        <v>0</v>
      </c>
      <c r="G238" s="4">
        <f t="shared" si="160"/>
        <v>0</v>
      </c>
      <c r="H238" s="4">
        <f t="shared" si="160"/>
        <v>8294.6</v>
      </c>
      <c r="I238" s="4">
        <f t="shared" si="160"/>
        <v>8524.2000000000007</v>
      </c>
      <c r="J238" s="4">
        <f t="shared" ref="J238:N238" si="161">J242+J239</f>
        <v>0</v>
      </c>
      <c r="K238" s="4">
        <f t="shared" si="161"/>
        <v>0</v>
      </c>
      <c r="L238" s="4">
        <f t="shared" si="161"/>
        <v>0</v>
      </c>
      <c r="M238" s="4">
        <f t="shared" si="161"/>
        <v>0</v>
      </c>
      <c r="N238" s="4">
        <f t="shared" si="161"/>
        <v>8524.2000000000007</v>
      </c>
    </row>
    <row r="239" spans="1:14" ht="78.75">
      <c r="A239" s="9" t="s">
        <v>258</v>
      </c>
      <c r="B239" s="9" t="s">
        <v>259</v>
      </c>
      <c r="C239" s="4">
        <f t="shared" ref="C239" si="162">C240+C241</f>
        <v>3069.6</v>
      </c>
      <c r="D239" s="4">
        <f t="shared" ref="D239:I239" si="163">D240+D241</f>
        <v>0</v>
      </c>
      <c r="E239" s="4">
        <f t="shared" si="163"/>
        <v>0</v>
      </c>
      <c r="F239" s="4">
        <f t="shared" si="163"/>
        <v>0</v>
      </c>
      <c r="G239" s="4">
        <f t="shared" si="163"/>
        <v>0</v>
      </c>
      <c r="H239" s="4">
        <f t="shared" si="163"/>
        <v>3069.6</v>
      </c>
      <c r="I239" s="4">
        <f t="shared" si="163"/>
        <v>3223.2</v>
      </c>
      <c r="J239" s="4">
        <f t="shared" ref="J239:N239" si="164">J240+J241</f>
        <v>0</v>
      </c>
      <c r="K239" s="4">
        <f t="shared" si="164"/>
        <v>0</v>
      </c>
      <c r="L239" s="4">
        <f t="shared" si="164"/>
        <v>0</v>
      </c>
      <c r="M239" s="4">
        <f t="shared" si="164"/>
        <v>0</v>
      </c>
      <c r="N239" s="4">
        <f t="shared" si="164"/>
        <v>3223.2</v>
      </c>
    </row>
    <row r="240" spans="1:14" ht="78.75">
      <c r="A240" s="9" t="s">
        <v>260</v>
      </c>
      <c r="B240" s="9" t="s">
        <v>259</v>
      </c>
      <c r="C240" s="4">
        <v>3069.6</v>
      </c>
      <c r="D240" s="4"/>
      <c r="E240" s="4"/>
      <c r="F240" s="4"/>
      <c r="G240" s="4"/>
      <c r="H240" s="4">
        <f t="shared" si="93"/>
        <v>3069.6</v>
      </c>
      <c r="I240" s="4">
        <v>3223.2</v>
      </c>
      <c r="J240" s="4"/>
      <c r="K240" s="4"/>
      <c r="L240" s="4"/>
      <c r="M240" s="4"/>
      <c r="N240" s="4">
        <f t="shared" ref="N240:N241" si="165">SUM(I240:M240)</f>
        <v>3223.2</v>
      </c>
    </row>
    <row r="241" spans="1:14" ht="33" hidden="1" customHeight="1">
      <c r="A241" s="9" t="s">
        <v>261</v>
      </c>
      <c r="B241" s="9" t="s">
        <v>259</v>
      </c>
      <c r="C241" s="4"/>
      <c r="D241" s="4"/>
      <c r="E241" s="4"/>
      <c r="F241" s="4"/>
      <c r="G241" s="4"/>
      <c r="H241" s="4">
        <f t="shared" si="93"/>
        <v>0</v>
      </c>
      <c r="I241" s="4"/>
      <c r="J241" s="4"/>
      <c r="K241" s="4"/>
      <c r="L241" s="4"/>
      <c r="M241" s="4"/>
      <c r="N241" s="4">
        <f t="shared" si="165"/>
        <v>0</v>
      </c>
    </row>
    <row r="242" spans="1:14" ht="47.25">
      <c r="A242" s="9" t="s">
        <v>262</v>
      </c>
      <c r="B242" s="9" t="s">
        <v>257</v>
      </c>
      <c r="C242" s="4">
        <f t="shared" ref="C242" si="166">C244+C245+C243+C246</f>
        <v>5225</v>
      </c>
      <c r="D242" s="4">
        <f t="shared" ref="D242:I242" si="167">D244+D245+D243+D246</f>
        <v>0</v>
      </c>
      <c r="E242" s="4">
        <f t="shared" si="167"/>
        <v>0</v>
      </c>
      <c r="F242" s="4">
        <f t="shared" si="167"/>
        <v>0</v>
      </c>
      <c r="G242" s="4">
        <f t="shared" si="167"/>
        <v>0</v>
      </c>
      <c r="H242" s="4">
        <f t="shared" si="167"/>
        <v>5225</v>
      </c>
      <c r="I242" s="4">
        <f t="shared" si="167"/>
        <v>5301</v>
      </c>
      <c r="J242" s="4">
        <f t="shared" ref="J242:N242" si="168">J244+J245+J243+J246</f>
        <v>0</v>
      </c>
      <c r="K242" s="4">
        <f t="shared" si="168"/>
        <v>0</v>
      </c>
      <c r="L242" s="4">
        <f t="shared" si="168"/>
        <v>0</v>
      </c>
      <c r="M242" s="4">
        <f t="shared" si="168"/>
        <v>0</v>
      </c>
      <c r="N242" s="4">
        <f t="shared" si="168"/>
        <v>5301</v>
      </c>
    </row>
    <row r="243" spans="1:14" ht="47.25">
      <c r="A243" s="9" t="s">
        <v>263</v>
      </c>
      <c r="B243" s="9" t="s">
        <v>264</v>
      </c>
      <c r="C243" s="4">
        <v>3500</v>
      </c>
      <c r="D243" s="4"/>
      <c r="E243" s="4"/>
      <c r="F243" s="4"/>
      <c r="G243" s="4"/>
      <c r="H243" s="4">
        <f t="shared" si="93"/>
        <v>3500</v>
      </c>
      <c r="I243" s="4">
        <v>3500</v>
      </c>
      <c r="J243" s="4"/>
      <c r="K243" s="4"/>
      <c r="L243" s="4"/>
      <c r="M243" s="4"/>
      <c r="N243" s="4">
        <f t="shared" ref="N243:N246" si="169">SUM(I243:M243)</f>
        <v>3500</v>
      </c>
    </row>
    <row r="244" spans="1:14" ht="35.25" hidden="1" customHeight="1">
      <c r="A244" s="9" t="s">
        <v>265</v>
      </c>
      <c r="B244" s="9" t="s">
        <v>264</v>
      </c>
      <c r="C244" s="4"/>
      <c r="D244" s="4"/>
      <c r="E244" s="4"/>
      <c r="F244" s="4"/>
      <c r="G244" s="4"/>
      <c r="H244" s="4">
        <f t="shared" si="93"/>
        <v>0</v>
      </c>
      <c r="I244" s="4"/>
      <c r="J244" s="4"/>
      <c r="K244" s="4"/>
      <c r="L244" s="4"/>
      <c r="M244" s="4"/>
      <c r="N244" s="4">
        <f t="shared" si="169"/>
        <v>0</v>
      </c>
    </row>
    <row r="245" spans="1:14" ht="47.25">
      <c r="A245" s="9" t="s">
        <v>266</v>
      </c>
      <c r="B245" s="9" t="s">
        <v>264</v>
      </c>
      <c r="C245" s="4">
        <v>1725</v>
      </c>
      <c r="D245" s="4"/>
      <c r="E245" s="4"/>
      <c r="F245" s="4"/>
      <c r="G245" s="4"/>
      <c r="H245" s="4">
        <f t="shared" si="93"/>
        <v>1725</v>
      </c>
      <c r="I245" s="4">
        <v>1801</v>
      </c>
      <c r="J245" s="4"/>
      <c r="K245" s="4"/>
      <c r="L245" s="4"/>
      <c r="M245" s="4"/>
      <c r="N245" s="4">
        <f t="shared" si="169"/>
        <v>1801</v>
      </c>
    </row>
    <row r="246" spans="1:14" ht="34.5" hidden="1" customHeight="1">
      <c r="A246" s="9" t="s">
        <v>472</v>
      </c>
      <c r="B246" s="9" t="s">
        <v>264</v>
      </c>
      <c r="C246" s="4"/>
      <c r="D246" s="4"/>
      <c r="E246" s="4"/>
      <c r="F246" s="4"/>
      <c r="G246" s="4"/>
      <c r="H246" s="4">
        <f t="shared" si="93"/>
        <v>0</v>
      </c>
      <c r="I246" s="4"/>
      <c r="J246" s="4"/>
      <c r="K246" s="4"/>
      <c r="L246" s="4"/>
      <c r="M246" s="4"/>
      <c r="N246" s="4">
        <f t="shared" si="169"/>
        <v>0</v>
      </c>
    </row>
    <row r="247" spans="1:14" ht="96" hidden="1" customHeight="1">
      <c r="A247" s="10" t="s">
        <v>267</v>
      </c>
      <c r="B247" s="10" t="s">
        <v>268</v>
      </c>
      <c r="C247" s="2">
        <f t="shared" ref="C247" si="170">C248+C271</f>
        <v>0</v>
      </c>
      <c r="D247" s="2">
        <f t="shared" ref="D247:I247" si="171">D248+D271</f>
        <v>0</v>
      </c>
      <c r="E247" s="2">
        <f t="shared" si="171"/>
        <v>0</v>
      </c>
      <c r="F247" s="2">
        <f t="shared" si="171"/>
        <v>0</v>
      </c>
      <c r="G247" s="2">
        <f t="shared" si="171"/>
        <v>0</v>
      </c>
      <c r="H247" s="2">
        <f t="shared" si="171"/>
        <v>0</v>
      </c>
      <c r="I247" s="2">
        <f t="shared" si="171"/>
        <v>0</v>
      </c>
      <c r="J247" s="2">
        <f t="shared" ref="J247:N247" si="172">J248+J271</f>
        <v>0</v>
      </c>
      <c r="K247" s="2">
        <f t="shared" si="172"/>
        <v>0</v>
      </c>
      <c r="L247" s="2">
        <f t="shared" si="172"/>
        <v>0</v>
      </c>
      <c r="M247" s="2">
        <f t="shared" si="172"/>
        <v>0</v>
      </c>
      <c r="N247" s="2">
        <f t="shared" si="172"/>
        <v>0</v>
      </c>
    </row>
    <row r="248" spans="1:14" ht="78" hidden="1" customHeight="1">
      <c r="A248" s="9" t="s">
        <v>269</v>
      </c>
      <c r="B248" s="9" t="s">
        <v>270</v>
      </c>
      <c r="C248" s="4">
        <f t="shared" ref="C248:N248" si="173">C249</f>
        <v>0</v>
      </c>
      <c r="D248" s="4">
        <f t="shared" si="173"/>
        <v>0</v>
      </c>
      <c r="E248" s="4">
        <f t="shared" si="173"/>
        <v>0</v>
      </c>
      <c r="F248" s="4">
        <f t="shared" si="173"/>
        <v>0</v>
      </c>
      <c r="G248" s="4">
        <f t="shared" si="173"/>
        <v>0</v>
      </c>
      <c r="H248" s="4">
        <f t="shared" si="173"/>
        <v>0</v>
      </c>
      <c r="I248" s="4">
        <f t="shared" si="173"/>
        <v>0</v>
      </c>
      <c r="J248" s="4">
        <f t="shared" si="173"/>
        <v>0</v>
      </c>
      <c r="K248" s="4">
        <f t="shared" si="173"/>
        <v>0</v>
      </c>
      <c r="L248" s="4">
        <f t="shared" si="173"/>
        <v>0</v>
      </c>
      <c r="M248" s="4">
        <f t="shared" si="173"/>
        <v>0</v>
      </c>
      <c r="N248" s="4">
        <f t="shared" si="173"/>
        <v>0</v>
      </c>
    </row>
    <row r="249" spans="1:14" ht="78" hidden="1" customHeight="1">
      <c r="A249" s="9" t="s">
        <v>271</v>
      </c>
      <c r="B249" s="9" t="s">
        <v>272</v>
      </c>
      <c r="C249" s="4">
        <f t="shared" ref="C249" si="174">C250+C258+C268</f>
        <v>0</v>
      </c>
      <c r="D249" s="4">
        <f t="shared" ref="D249:I249" si="175">D250+D258+D268</f>
        <v>0</v>
      </c>
      <c r="E249" s="4">
        <f t="shared" si="175"/>
        <v>0</v>
      </c>
      <c r="F249" s="4">
        <f t="shared" si="175"/>
        <v>0</v>
      </c>
      <c r="G249" s="4">
        <f t="shared" si="175"/>
        <v>0</v>
      </c>
      <c r="H249" s="4">
        <f t="shared" si="175"/>
        <v>0</v>
      </c>
      <c r="I249" s="4">
        <f t="shared" si="175"/>
        <v>0</v>
      </c>
      <c r="J249" s="4">
        <f t="shared" ref="J249:N249" si="176">J250+J258+J268</f>
        <v>0</v>
      </c>
      <c r="K249" s="4">
        <f t="shared" si="176"/>
        <v>0</v>
      </c>
      <c r="L249" s="4">
        <f t="shared" si="176"/>
        <v>0</v>
      </c>
      <c r="M249" s="4">
        <f t="shared" si="176"/>
        <v>0</v>
      </c>
      <c r="N249" s="4">
        <f t="shared" si="176"/>
        <v>0</v>
      </c>
    </row>
    <row r="250" spans="1:14" ht="81.75" hidden="1" customHeight="1">
      <c r="A250" s="9" t="s">
        <v>273</v>
      </c>
      <c r="B250" s="9" t="s">
        <v>274</v>
      </c>
      <c r="C250" s="4">
        <f t="shared" ref="C250" si="177">SUM(C251:C257)</f>
        <v>0</v>
      </c>
      <c r="D250" s="4">
        <f t="shared" ref="D250:H250" si="178">SUM(D251:D257)</f>
        <v>0</v>
      </c>
      <c r="E250" s="4">
        <f t="shared" si="178"/>
        <v>0</v>
      </c>
      <c r="F250" s="4">
        <f t="shared" si="178"/>
        <v>0</v>
      </c>
      <c r="G250" s="4">
        <f t="shared" si="178"/>
        <v>0</v>
      </c>
      <c r="H250" s="4">
        <f t="shared" si="178"/>
        <v>0</v>
      </c>
      <c r="I250" s="4">
        <f t="shared" ref="I250" si="179">SUM(I251:I257)</f>
        <v>0</v>
      </c>
      <c r="J250" s="4">
        <f t="shared" ref="J250:N250" si="180">SUM(J251:J257)</f>
        <v>0</v>
      </c>
      <c r="K250" s="4">
        <f t="shared" si="180"/>
        <v>0</v>
      </c>
      <c r="L250" s="4">
        <f t="shared" si="180"/>
        <v>0</v>
      </c>
      <c r="M250" s="4">
        <f t="shared" si="180"/>
        <v>0</v>
      </c>
      <c r="N250" s="4">
        <f t="shared" si="180"/>
        <v>0</v>
      </c>
    </row>
    <row r="251" spans="1:14" ht="80.25" hidden="1" customHeight="1">
      <c r="A251" s="9" t="s">
        <v>275</v>
      </c>
      <c r="B251" s="9" t="s">
        <v>274</v>
      </c>
      <c r="C251" s="4"/>
      <c r="D251" s="4"/>
      <c r="E251" s="4"/>
      <c r="F251" s="4"/>
      <c r="G251" s="4"/>
      <c r="H251" s="4">
        <f t="shared" si="93"/>
        <v>0</v>
      </c>
      <c r="I251" s="4"/>
      <c r="J251" s="4"/>
      <c r="K251" s="4"/>
      <c r="L251" s="4"/>
      <c r="M251" s="4"/>
      <c r="N251" s="4">
        <f t="shared" ref="N251" si="181">SUM(I251:M251)</f>
        <v>0</v>
      </c>
    </row>
    <row r="252" spans="1:14" ht="81.75" hidden="1" customHeight="1">
      <c r="A252" s="9" t="s">
        <v>276</v>
      </c>
      <c r="B252" s="9" t="s">
        <v>274</v>
      </c>
      <c r="C252" s="4"/>
      <c r="D252" s="4"/>
      <c r="E252" s="4"/>
      <c r="F252" s="4"/>
      <c r="G252" s="4"/>
      <c r="H252" s="4">
        <f t="shared" ref="H252:H286" si="182">SUM(C252:G252)</f>
        <v>0</v>
      </c>
      <c r="I252" s="4"/>
      <c r="J252" s="4"/>
      <c r="K252" s="4"/>
      <c r="L252" s="4"/>
      <c r="M252" s="4"/>
      <c r="N252" s="4">
        <f t="shared" ref="N252:N257" si="183">SUM(I252:M252)</f>
        <v>0</v>
      </c>
    </row>
    <row r="253" spans="1:14" ht="79.5" hidden="1" customHeight="1">
      <c r="A253" s="9" t="s">
        <v>477</v>
      </c>
      <c r="B253" s="9" t="s">
        <v>274</v>
      </c>
      <c r="C253" s="4"/>
      <c r="D253" s="4"/>
      <c r="E253" s="4"/>
      <c r="F253" s="4"/>
      <c r="G253" s="4"/>
      <c r="H253" s="4">
        <f t="shared" si="182"/>
        <v>0</v>
      </c>
      <c r="I253" s="4"/>
      <c r="J253" s="4"/>
      <c r="K253" s="4"/>
      <c r="L253" s="4"/>
      <c r="M253" s="4"/>
      <c r="N253" s="4">
        <f t="shared" si="183"/>
        <v>0</v>
      </c>
    </row>
    <row r="254" spans="1:14" ht="83.25" hidden="1" customHeight="1">
      <c r="A254" s="9" t="s">
        <v>277</v>
      </c>
      <c r="B254" s="9" t="s">
        <v>274</v>
      </c>
      <c r="C254" s="4"/>
      <c r="D254" s="4"/>
      <c r="E254" s="4"/>
      <c r="F254" s="4"/>
      <c r="G254" s="4"/>
      <c r="H254" s="4">
        <f t="shared" si="182"/>
        <v>0</v>
      </c>
      <c r="I254" s="4"/>
      <c r="J254" s="4"/>
      <c r="K254" s="4"/>
      <c r="L254" s="4"/>
      <c r="M254" s="4"/>
      <c r="N254" s="4">
        <f t="shared" si="183"/>
        <v>0</v>
      </c>
    </row>
    <row r="255" spans="1:14" ht="80.25" hidden="1" customHeight="1">
      <c r="A255" s="9" t="s">
        <v>478</v>
      </c>
      <c r="B255" s="9" t="s">
        <v>274</v>
      </c>
      <c r="C255" s="4"/>
      <c r="D255" s="4"/>
      <c r="E255" s="4"/>
      <c r="F255" s="4"/>
      <c r="G255" s="4"/>
      <c r="H255" s="4">
        <f t="shared" si="182"/>
        <v>0</v>
      </c>
      <c r="I255" s="4"/>
      <c r="J255" s="4"/>
      <c r="K255" s="4"/>
      <c r="L255" s="4"/>
      <c r="M255" s="4"/>
      <c r="N255" s="4">
        <f t="shared" si="183"/>
        <v>0</v>
      </c>
    </row>
    <row r="256" spans="1:14" ht="83.25" hidden="1" customHeight="1">
      <c r="A256" s="9" t="s">
        <v>278</v>
      </c>
      <c r="B256" s="9" t="s">
        <v>274</v>
      </c>
      <c r="C256" s="4"/>
      <c r="D256" s="4"/>
      <c r="E256" s="4"/>
      <c r="F256" s="4"/>
      <c r="G256" s="4"/>
      <c r="H256" s="4">
        <f t="shared" si="182"/>
        <v>0</v>
      </c>
      <c r="I256" s="4"/>
      <c r="J256" s="4"/>
      <c r="K256" s="4"/>
      <c r="L256" s="4"/>
      <c r="M256" s="4"/>
      <c r="N256" s="4">
        <f t="shared" si="183"/>
        <v>0</v>
      </c>
    </row>
    <row r="257" spans="1:14" ht="81" hidden="1" customHeight="1">
      <c r="A257" s="9" t="s">
        <v>279</v>
      </c>
      <c r="B257" s="9" t="s">
        <v>274</v>
      </c>
      <c r="C257" s="4"/>
      <c r="D257" s="4"/>
      <c r="E257" s="4"/>
      <c r="F257" s="4"/>
      <c r="G257" s="4"/>
      <c r="H257" s="4">
        <f t="shared" si="182"/>
        <v>0</v>
      </c>
      <c r="I257" s="4"/>
      <c r="J257" s="4"/>
      <c r="K257" s="4"/>
      <c r="L257" s="4"/>
      <c r="M257" s="4"/>
      <c r="N257" s="4">
        <f t="shared" si="183"/>
        <v>0</v>
      </c>
    </row>
    <row r="258" spans="1:14" ht="78.75" hidden="1" customHeight="1">
      <c r="A258" s="9" t="s">
        <v>280</v>
      </c>
      <c r="B258" s="9" t="s">
        <v>281</v>
      </c>
      <c r="C258" s="4">
        <f t="shared" ref="C258" si="184">SUM(C259:C267)</f>
        <v>0</v>
      </c>
      <c r="D258" s="4">
        <f t="shared" ref="D258:I258" si="185">SUM(D259:D267)</f>
        <v>0</v>
      </c>
      <c r="E258" s="4">
        <f t="shared" si="185"/>
        <v>0</v>
      </c>
      <c r="F258" s="4">
        <f t="shared" si="185"/>
        <v>0</v>
      </c>
      <c r="G258" s="4">
        <f t="shared" si="185"/>
        <v>0</v>
      </c>
      <c r="H258" s="4">
        <f t="shared" si="185"/>
        <v>0</v>
      </c>
      <c r="I258" s="4">
        <f t="shared" si="185"/>
        <v>0</v>
      </c>
      <c r="J258" s="4">
        <f t="shared" ref="J258:N258" si="186">SUM(J259:J267)</f>
        <v>0</v>
      </c>
      <c r="K258" s="4">
        <f t="shared" si="186"/>
        <v>0</v>
      </c>
      <c r="L258" s="4">
        <f t="shared" si="186"/>
        <v>0</v>
      </c>
      <c r="M258" s="4">
        <f t="shared" si="186"/>
        <v>0</v>
      </c>
      <c r="N258" s="4">
        <f t="shared" si="186"/>
        <v>0</v>
      </c>
    </row>
    <row r="259" spans="1:14" ht="78" hidden="1" customHeight="1">
      <c r="A259" s="9" t="s">
        <v>282</v>
      </c>
      <c r="B259" s="9" t="s">
        <v>281</v>
      </c>
      <c r="C259" s="4"/>
      <c r="D259" s="4"/>
      <c r="E259" s="4"/>
      <c r="F259" s="4"/>
      <c r="G259" s="4"/>
      <c r="H259" s="4">
        <f t="shared" si="182"/>
        <v>0</v>
      </c>
      <c r="I259" s="4"/>
      <c r="J259" s="4"/>
      <c r="K259" s="4"/>
      <c r="L259" s="4"/>
      <c r="M259" s="4"/>
      <c r="N259" s="4">
        <f t="shared" ref="N259:N267" si="187">SUM(I259:M259)</f>
        <v>0</v>
      </c>
    </row>
    <row r="260" spans="1:14" ht="81" hidden="1" customHeight="1">
      <c r="A260" s="9" t="s">
        <v>283</v>
      </c>
      <c r="B260" s="9" t="s">
        <v>281</v>
      </c>
      <c r="C260" s="4"/>
      <c r="D260" s="4"/>
      <c r="E260" s="4"/>
      <c r="F260" s="4"/>
      <c r="G260" s="4"/>
      <c r="H260" s="4">
        <f t="shared" si="182"/>
        <v>0</v>
      </c>
      <c r="I260" s="4"/>
      <c r="J260" s="4"/>
      <c r="K260" s="4"/>
      <c r="L260" s="4"/>
      <c r="M260" s="4"/>
      <c r="N260" s="4">
        <f t="shared" si="187"/>
        <v>0</v>
      </c>
    </row>
    <row r="261" spans="1:14" ht="78.75" hidden="1" customHeight="1">
      <c r="A261" s="9" t="s">
        <v>284</v>
      </c>
      <c r="B261" s="9" t="s">
        <v>281</v>
      </c>
      <c r="C261" s="4"/>
      <c r="D261" s="4"/>
      <c r="E261" s="4"/>
      <c r="F261" s="4"/>
      <c r="G261" s="4"/>
      <c r="H261" s="4">
        <f t="shared" si="182"/>
        <v>0</v>
      </c>
      <c r="I261" s="4"/>
      <c r="J261" s="4"/>
      <c r="K261" s="4"/>
      <c r="L261" s="4"/>
      <c r="M261" s="4"/>
      <c r="N261" s="4">
        <f t="shared" si="187"/>
        <v>0</v>
      </c>
    </row>
    <row r="262" spans="1:14" ht="79.5" hidden="1" customHeight="1">
      <c r="A262" s="9" t="s">
        <v>285</v>
      </c>
      <c r="B262" s="9" t="s">
        <v>281</v>
      </c>
      <c r="C262" s="4"/>
      <c r="D262" s="4"/>
      <c r="E262" s="4"/>
      <c r="F262" s="4"/>
      <c r="G262" s="4"/>
      <c r="H262" s="4">
        <f t="shared" si="182"/>
        <v>0</v>
      </c>
      <c r="I262" s="4"/>
      <c r="J262" s="4"/>
      <c r="K262" s="4"/>
      <c r="L262" s="4"/>
      <c r="M262" s="4"/>
      <c r="N262" s="4">
        <f t="shared" si="187"/>
        <v>0</v>
      </c>
    </row>
    <row r="263" spans="1:14" ht="84" hidden="1" customHeight="1">
      <c r="A263" s="9" t="s">
        <v>286</v>
      </c>
      <c r="B263" s="9" t="s">
        <v>281</v>
      </c>
      <c r="C263" s="4"/>
      <c r="D263" s="4"/>
      <c r="E263" s="4"/>
      <c r="F263" s="4"/>
      <c r="G263" s="4"/>
      <c r="H263" s="4">
        <f t="shared" si="182"/>
        <v>0</v>
      </c>
      <c r="I263" s="4"/>
      <c r="J263" s="4"/>
      <c r="K263" s="4"/>
      <c r="L263" s="4"/>
      <c r="M263" s="4"/>
      <c r="N263" s="4">
        <f t="shared" si="187"/>
        <v>0</v>
      </c>
    </row>
    <row r="264" spans="1:14" ht="83.25" hidden="1" customHeight="1">
      <c r="A264" s="9" t="s">
        <v>287</v>
      </c>
      <c r="B264" s="9" t="s">
        <v>281</v>
      </c>
      <c r="C264" s="4"/>
      <c r="D264" s="4"/>
      <c r="E264" s="4"/>
      <c r="F264" s="4"/>
      <c r="G264" s="4"/>
      <c r="H264" s="4">
        <f t="shared" si="182"/>
        <v>0</v>
      </c>
      <c r="I264" s="4"/>
      <c r="J264" s="4"/>
      <c r="K264" s="4"/>
      <c r="L264" s="4"/>
      <c r="M264" s="4"/>
      <c r="N264" s="4">
        <f t="shared" si="187"/>
        <v>0</v>
      </c>
    </row>
    <row r="265" spans="1:14" ht="81" hidden="1" customHeight="1">
      <c r="A265" s="9" t="s">
        <v>288</v>
      </c>
      <c r="B265" s="9" t="s">
        <v>281</v>
      </c>
      <c r="C265" s="4"/>
      <c r="D265" s="4"/>
      <c r="E265" s="4"/>
      <c r="F265" s="4"/>
      <c r="G265" s="4"/>
      <c r="H265" s="4">
        <f t="shared" si="182"/>
        <v>0</v>
      </c>
      <c r="I265" s="4"/>
      <c r="J265" s="4"/>
      <c r="K265" s="4"/>
      <c r="L265" s="4"/>
      <c r="M265" s="4"/>
      <c r="N265" s="4">
        <f t="shared" si="187"/>
        <v>0</v>
      </c>
    </row>
    <row r="266" spans="1:14" ht="83.25" hidden="1" customHeight="1">
      <c r="A266" s="9" t="s">
        <v>289</v>
      </c>
      <c r="B266" s="9" t="s">
        <v>281</v>
      </c>
      <c r="C266" s="4"/>
      <c r="D266" s="4"/>
      <c r="E266" s="4"/>
      <c r="F266" s="4"/>
      <c r="G266" s="4"/>
      <c r="H266" s="4">
        <f t="shared" si="182"/>
        <v>0</v>
      </c>
      <c r="I266" s="4"/>
      <c r="J266" s="4"/>
      <c r="K266" s="4"/>
      <c r="L266" s="4"/>
      <c r="M266" s="4"/>
      <c r="N266" s="4">
        <f t="shared" si="187"/>
        <v>0</v>
      </c>
    </row>
    <row r="267" spans="1:14" ht="81" hidden="1" customHeight="1">
      <c r="A267" s="9" t="s">
        <v>290</v>
      </c>
      <c r="B267" s="9" t="s">
        <v>281</v>
      </c>
      <c r="C267" s="4"/>
      <c r="D267" s="4"/>
      <c r="E267" s="4"/>
      <c r="F267" s="4"/>
      <c r="G267" s="4"/>
      <c r="H267" s="4">
        <f t="shared" si="182"/>
        <v>0</v>
      </c>
      <c r="I267" s="4"/>
      <c r="J267" s="4"/>
      <c r="K267" s="4"/>
      <c r="L267" s="4"/>
      <c r="M267" s="4"/>
      <c r="N267" s="4">
        <f t="shared" si="187"/>
        <v>0</v>
      </c>
    </row>
    <row r="268" spans="1:14" ht="126" hidden="1">
      <c r="A268" s="9" t="s">
        <v>291</v>
      </c>
      <c r="B268" s="9" t="s">
        <v>292</v>
      </c>
      <c r="C268" s="4">
        <f t="shared" ref="C268" si="188">C269+C270</f>
        <v>0</v>
      </c>
      <c r="D268" s="4">
        <f t="shared" ref="D268:I268" si="189">D269+D270</f>
        <v>0</v>
      </c>
      <c r="E268" s="4">
        <f t="shared" si="189"/>
        <v>0</v>
      </c>
      <c r="F268" s="4">
        <f t="shared" si="189"/>
        <v>0</v>
      </c>
      <c r="G268" s="4">
        <f t="shared" si="189"/>
        <v>0</v>
      </c>
      <c r="H268" s="4">
        <f t="shared" si="189"/>
        <v>0</v>
      </c>
      <c r="I268" s="4">
        <f t="shared" si="189"/>
        <v>0</v>
      </c>
      <c r="J268" s="4">
        <f t="shared" ref="J268:N268" si="190">J269+J270</f>
        <v>0</v>
      </c>
      <c r="K268" s="4">
        <f t="shared" si="190"/>
        <v>0</v>
      </c>
      <c r="L268" s="4">
        <f t="shared" si="190"/>
        <v>0</v>
      </c>
      <c r="M268" s="4">
        <f t="shared" si="190"/>
        <v>0</v>
      </c>
      <c r="N268" s="4">
        <f t="shared" si="190"/>
        <v>0</v>
      </c>
    </row>
    <row r="269" spans="1:14" ht="126" hidden="1">
      <c r="A269" s="9" t="s">
        <v>293</v>
      </c>
      <c r="B269" s="9" t="s">
        <v>292</v>
      </c>
      <c r="C269" s="4"/>
      <c r="D269" s="4"/>
      <c r="E269" s="4"/>
      <c r="F269" s="4"/>
      <c r="G269" s="4"/>
      <c r="H269" s="4">
        <f t="shared" si="182"/>
        <v>0</v>
      </c>
      <c r="I269" s="4"/>
      <c r="J269" s="4"/>
      <c r="K269" s="4"/>
      <c r="L269" s="4"/>
      <c r="M269" s="4"/>
      <c r="N269" s="4">
        <f t="shared" ref="N269:N270" si="191">SUM(I269:M269)</f>
        <v>0</v>
      </c>
    </row>
    <row r="270" spans="1:14" ht="126" hidden="1">
      <c r="A270" s="9" t="s">
        <v>294</v>
      </c>
      <c r="B270" s="9" t="s">
        <v>292</v>
      </c>
      <c r="C270" s="4"/>
      <c r="D270" s="4"/>
      <c r="E270" s="4"/>
      <c r="F270" s="4"/>
      <c r="G270" s="4"/>
      <c r="H270" s="4">
        <f t="shared" si="182"/>
        <v>0</v>
      </c>
      <c r="I270" s="4"/>
      <c r="J270" s="4"/>
      <c r="K270" s="4"/>
      <c r="L270" s="4"/>
      <c r="M270" s="4"/>
      <c r="N270" s="4">
        <f t="shared" si="191"/>
        <v>0</v>
      </c>
    </row>
    <row r="271" spans="1:14" ht="63" hidden="1">
      <c r="A271" s="9" t="s">
        <v>295</v>
      </c>
      <c r="B271" s="9" t="s">
        <v>296</v>
      </c>
      <c r="C271" s="4">
        <f t="shared" ref="C271:N271" si="192">C272</f>
        <v>0</v>
      </c>
      <c r="D271" s="4">
        <f t="shared" si="192"/>
        <v>0</v>
      </c>
      <c r="E271" s="4">
        <f t="shared" si="192"/>
        <v>0</v>
      </c>
      <c r="F271" s="4">
        <f t="shared" si="192"/>
        <v>0</v>
      </c>
      <c r="G271" s="4">
        <f t="shared" si="192"/>
        <v>0</v>
      </c>
      <c r="H271" s="4">
        <f t="shared" si="192"/>
        <v>0</v>
      </c>
      <c r="I271" s="4">
        <f t="shared" si="192"/>
        <v>0</v>
      </c>
      <c r="J271" s="4">
        <f t="shared" si="192"/>
        <v>0</v>
      </c>
      <c r="K271" s="4">
        <f t="shared" si="192"/>
        <v>0</v>
      </c>
      <c r="L271" s="4">
        <f t="shared" si="192"/>
        <v>0</v>
      </c>
      <c r="M271" s="4">
        <f t="shared" si="192"/>
        <v>0</v>
      </c>
      <c r="N271" s="4">
        <f t="shared" si="192"/>
        <v>0</v>
      </c>
    </row>
    <row r="272" spans="1:14" ht="63" hidden="1">
      <c r="A272" s="9" t="s">
        <v>297</v>
      </c>
      <c r="B272" s="9" t="s">
        <v>298</v>
      </c>
      <c r="C272" s="4">
        <f t="shared" ref="C272" si="193">C273+C280</f>
        <v>0</v>
      </c>
      <c r="D272" s="4">
        <f t="shared" ref="D272:I272" si="194">D273+D280</f>
        <v>0</v>
      </c>
      <c r="E272" s="4">
        <f t="shared" si="194"/>
        <v>0</v>
      </c>
      <c r="F272" s="4">
        <f t="shared" si="194"/>
        <v>0</v>
      </c>
      <c r="G272" s="4">
        <f t="shared" si="194"/>
        <v>0</v>
      </c>
      <c r="H272" s="4">
        <f t="shared" si="194"/>
        <v>0</v>
      </c>
      <c r="I272" s="4">
        <f t="shared" si="194"/>
        <v>0</v>
      </c>
      <c r="J272" s="4">
        <f t="shared" ref="J272:N272" si="195">J273+J280</f>
        <v>0</v>
      </c>
      <c r="K272" s="4">
        <f t="shared" si="195"/>
        <v>0</v>
      </c>
      <c r="L272" s="4">
        <f t="shared" si="195"/>
        <v>0</v>
      </c>
      <c r="M272" s="4">
        <f t="shared" si="195"/>
        <v>0</v>
      </c>
      <c r="N272" s="4">
        <f t="shared" si="195"/>
        <v>0</v>
      </c>
    </row>
    <row r="273" spans="1:14" ht="63" hidden="1">
      <c r="A273" s="9" t="s">
        <v>299</v>
      </c>
      <c r="B273" s="9" t="s">
        <v>300</v>
      </c>
      <c r="C273" s="4">
        <f t="shared" ref="C273" si="196">SUM(C274:C279)</f>
        <v>0</v>
      </c>
      <c r="D273" s="4">
        <f t="shared" ref="D273:I273" si="197">SUM(D274:D279)</f>
        <v>0</v>
      </c>
      <c r="E273" s="4">
        <f t="shared" si="197"/>
        <v>0</v>
      </c>
      <c r="F273" s="4">
        <f t="shared" si="197"/>
        <v>0</v>
      </c>
      <c r="G273" s="4">
        <f t="shared" si="197"/>
        <v>0</v>
      </c>
      <c r="H273" s="4">
        <f t="shared" si="197"/>
        <v>0</v>
      </c>
      <c r="I273" s="4">
        <f t="shared" si="197"/>
        <v>0</v>
      </c>
      <c r="J273" s="4">
        <f t="shared" ref="J273:N273" si="198">SUM(J274:J279)</f>
        <v>0</v>
      </c>
      <c r="K273" s="4">
        <f t="shared" si="198"/>
        <v>0</v>
      </c>
      <c r="L273" s="4">
        <f t="shared" si="198"/>
        <v>0</v>
      </c>
      <c r="M273" s="4">
        <f t="shared" si="198"/>
        <v>0</v>
      </c>
      <c r="N273" s="4">
        <f t="shared" si="198"/>
        <v>0</v>
      </c>
    </row>
    <row r="274" spans="1:14" ht="63" hidden="1">
      <c r="A274" s="9" t="s">
        <v>301</v>
      </c>
      <c r="B274" s="9" t="s">
        <v>300</v>
      </c>
      <c r="C274" s="4"/>
      <c r="D274" s="4"/>
      <c r="E274" s="4"/>
      <c r="F274" s="4"/>
      <c r="G274" s="4"/>
      <c r="H274" s="4">
        <f t="shared" si="182"/>
        <v>0</v>
      </c>
      <c r="I274" s="4"/>
      <c r="J274" s="4"/>
      <c r="K274" s="4"/>
      <c r="L274" s="4"/>
      <c r="M274" s="4"/>
      <c r="N274" s="4">
        <f t="shared" ref="N274:N279" si="199">SUM(I274:M274)</f>
        <v>0</v>
      </c>
    </row>
    <row r="275" spans="1:14" ht="63" hidden="1">
      <c r="A275" s="9" t="s">
        <v>302</v>
      </c>
      <c r="B275" s="9" t="s">
        <v>300</v>
      </c>
      <c r="C275" s="4"/>
      <c r="D275" s="4"/>
      <c r="E275" s="4"/>
      <c r="F275" s="4"/>
      <c r="G275" s="4"/>
      <c r="H275" s="4">
        <f t="shared" si="182"/>
        <v>0</v>
      </c>
      <c r="I275" s="4"/>
      <c r="J275" s="4"/>
      <c r="K275" s="4"/>
      <c r="L275" s="4"/>
      <c r="M275" s="4"/>
      <c r="N275" s="4">
        <f t="shared" si="199"/>
        <v>0</v>
      </c>
    </row>
    <row r="276" spans="1:14" ht="63" hidden="1">
      <c r="A276" s="9" t="s">
        <v>303</v>
      </c>
      <c r="B276" s="9" t="s">
        <v>300</v>
      </c>
      <c r="C276" s="4"/>
      <c r="D276" s="4"/>
      <c r="E276" s="4"/>
      <c r="F276" s="4"/>
      <c r="G276" s="4"/>
      <c r="H276" s="4">
        <f t="shared" si="182"/>
        <v>0</v>
      </c>
      <c r="I276" s="4"/>
      <c r="J276" s="4"/>
      <c r="K276" s="4"/>
      <c r="L276" s="4"/>
      <c r="M276" s="4"/>
      <c r="N276" s="4">
        <f t="shared" si="199"/>
        <v>0</v>
      </c>
    </row>
    <row r="277" spans="1:14" ht="63" hidden="1">
      <c r="A277" s="9" t="s">
        <v>304</v>
      </c>
      <c r="B277" s="9" t="s">
        <v>300</v>
      </c>
      <c r="C277" s="4"/>
      <c r="D277" s="4"/>
      <c r="E277" s="4"/>
      <c r="F277" s="4"/>
      <c r="G277" s="4"/>
      <c r="H277" s="4">
        <f t="shared" si="182"/>
        <v>0</v>
      </c>
      <c r="I277" s="4"/>
      <c r="J277" s="4"/>
      <c r="K277" s="4"/>
      <c r="L277" s="4"/>
      <c r="M277" s="4"/>
      <c r="N277" s="4">
        <f t="shared" si="199"/>
        <v>0</v>
      </c>
    </row>
    <row r="278" spans="1:14" ht="63" hidden="1">
      <c r="A278" s="9" t="s">
        <v>473</v>
      </c>
      <c r="B278" s="9" t="s">
        <v>300</v>
      </c>
      <c r="C278" s="4"/>
      <c r="D278" s="4"/>
      <c r="E278" s="4"/>
      <c r="F278" s="4"/>
      <c r="G278" s="4"/>
      <c r="H278" s="4">
        <f t="shared" si="182"/>
        <v>0</v>
      </c>
      <c r="I278" s="4"/>
      <c r="J278" s="4"/>
      <c r="K278" s="4"/>
      <c r="L278" s="4"/>
      <c r="M278" s="4"/>
      <c r="N278" s="4">
        <f t="shared" si="199"/>
        <v>0</v>
      </c>
    </row>
    <row r="279" spans="1:14" ht="63" hidden="1">
      <c r="A279" s="9" t="s">
        <v>474</v>
      </c>
      <c r="B279" s="9" t="s">
        <v>300</v>
      </c>
      <c r="C279" s="4"/>
      <c r="D279" s="4"/>
      <c r="E279" s="4"/>
      <c r="F279" s="4"/>
      <c r="G279" s="4"/>
      <c r="H279" s="4">
        <f t="shared" si="182"/>
        <v>0</v>
      </c>
      <c r="I279" s="4"/>
      <c r="J279" s="4"/>
      <c r="K279" s="4"/>
      <c r="L279" s="4"/>
      <c r="M279" s="4"/>
      <c r="N279" s="4">
        <f t="shared" si="199"/>
        <v>0</v>
      </c>
    </row>
    <row r="280" spans="1:14" ht="63" hidden="1">
      <c r="A280" s="9" t="s">
        <v>305</v>
      </c>
      <c r="B280" s="9" t="s">
        <v>306</v>
      </c>
      <c r="C280" s="4">
        <f t="shared" ref="C280" si="200">SUM(C281:C286)</f>
        <v>0</v>
      </c>
      <c r="D280" s="4">
        <f t="shared" ref="D280:I280" si="201">SUM(D281:D286)</f>
        <v>0</v>
      </c>
      <c r="E280" s="4">
        <f t="shared" si="201"/>
        <v>0</v>
      </c>
      <c r="F280" s="4">
        <f t="shared" si="201"/>
        <v>0</v>
      </c>
      <c r="G280" s="4">
        <f t="shared" si="201"/>
        <v>0</v>
      </c>
      <c r="H280" s="4">
        <f t="shared" si="201"/>
        <v>0</v>
      </c>
      <c r="I280" s="4">
        <f t="shared" si="201"/>
        <v>0</v>
      </c>
      <c r="J280" s="4">
        <f t="shared" ref="J280:N280" si="202">SUM(J281:J286)</f>
        <v>0</v>
      </c>
      <c r="K280" s="4">
        <f t="shared" si="202"/>
        <v>0</v>
      </c>
      <c r="L280" s="4">
        <f t="shared" si="202"/>
        <v>0</v>
      </c>
      <c r="M280" s="4">
        <f t="shared" si="202"/>
        <v>0</v>
      </c>
      <c r="N280" s="4">
        <f t="shared" si="202"/>
        <v>0</v>
      </c>
    </row>
    <row r="281" spans="1:14" ht="63" hidden="1">
      <c r="A281" s="9" t="s">
        <v>307</v>
      </c>
      <c r="B281" s="9" t="s">
        <v>306</v>
      </c>
      <c r="C281" s="4"/>
      <c r="D281" s="4"/>
      <c r="E281" s="4"/>
      <c r="F281" s="4"/>
      <c r="G281" s="4"/>
      <c r="H281" s="4">
        <f t="shared" si="182"/>
        <v>0</v>
      </c>
      <c r="I281" s="4"/>
      <c r="J281" s="4"/>
      <c r="K281" s="4"/>
      <c r="L281" s="4"/>
      <c r="M281" s="4"/>
      <c r="N281" s="4">
        <f t="shared" ref="N281:N286" si="203">SUM(I281:M281)</f>
        <v>0</v>
      </c>
    </row>
    <row r="282" spans="1:14" ht="50.25" hidden="1" customHeight="1">
      <c r="A282" s="9" t="s">
        <v>308</v>
      </c>
      <c r="B282" s="9" t="s">
        <v>306</v>
      </c>
      <c r="C282" s="4"/>
      <c r="D282" s="4"/>
      <c r="E282" s="4"/>
      <c r="F282" s="4"/>
      <c r="G282" s="4"/>
      <c r="H282" s="4">
        <f t="shared" si="182"/>
        <v>0</v>
      </c>
      <c r="I282" s="4"/>
      <c r="J282" s="4"/>
      <c r="K282" s="4"/>
      <c r="L282" s="4"/>
      <c r="M282" s="4"/>
      <c r="N282" s="4">
        <f t="shared" si="203"/>
        <v>0</v>
      </c>
    </row>
    <row r="283" spans="1:14" ht="49.5" hidden="1" customHeight="1">
      <c r="A283" s="9" t="s">
        <v>309</v>
      </c>
      <c r="B283" s="9" t="s">
        <v>306</v>
      </c>
      <c r="C283" s="4"/>
      <c r="D283" s="4"/>
      <c r="E283" s="4"/>
      <c r="F283" s="4"/>
      <c r="G283" s="4"/>
      <c r="H283" s="4">
        <f t="shared" si="182"/>
        <v>0</v>
      </c>
      <c r="I283" s="4"/>
      <c r="J283" s="4"/>
      <c r="K283" s="4"/>
      <c r="L283" s="4"/>
      <c r="M283" s="4"/>
      <c r="N283" s="4">
        <f t="shared" si="203"/>
        <v>0</v>
      </c>
    </row>
    <row r="284" spans="1:14" ht="47.25" hidden="1" customHeight="1">
      <c r="A284" s="9" t="s">
        <v>475</v>
      </c>
      <c r="B284" s="9" t="s">
        <v>306</v>
      </c>
      <c r="C284" s="4"/>
      <c r="D284" s="4"/>
      <c r="E284" s="4"/>
      <c r="F284" s="4"/>
      <c r="G284" s="4"/>
      <c r="H284" s="4">
        <f t="shared" si="182"/>
        <v>0</v>
      </c>
      <c r="I284" s="4"/>
      <c r="J284" s="4"/>
      <c r="K284" s="4"/>
      <c r="L284" s="4"/>
      <c r="M284" s="4"/>
      <c r="N284" s="4">
        <f t="shared" si="203"/>
        <v>0</v>
      </c>
    </row>
    <row r="285" spans="1:14" ht="48.75" hidden="1" customHeight="1">
      <c r="A285" s="9" t="s">
        <v>310</v>
      </c>
      <c r="B285" s="9" t="s">
        <v>306</v>
      </c>
      <c r="C285" s="4"/>
      <c r="D285" s="4"/>
      <c r="E285" s="4"/>
      <c r="F285" s="4"/>
      <c r="G285" s="4"/>
      <c r="H285" s="4">
        <f t="shared" si="182"/>
        <v>0</v>
      </c>
      <c r="I285" s="4"/>
      <c r="J285" s="4"/>
      <c r="K285" s="4"/>
      <c r="L285" s="4"/>
      <c r="M285" s="4"/>
      <c r="N285" s="4">
        <f t="shared" si="203"/>
        <v>0</v>
      </c>
    </row>
    <row r="286" spans="1:14" ht="50.25" hidden="1" customHeight="1">
      <c r="A286" s="9" t="s">
        <v>476</v>
      </c>
      <c r="B286" s="9" t="s">
        <v>306</v>
      </c>
      <c r="C286" s="4"/>
      <c r="D286" s="4"/>
      <c r="E286" s="4"/>
      <c r="F286" s="4"/>
      <c r="G286" s="4"/>
      <c r="H286" s="4">
        <f t="shared" si="182"/>
        <v>0</v>
      </c>
      <c r="I286" s="4"/>
      <c r="J286" s="4"/>
      <c r="K286" s="4"/>
      <c r="L286" s="4"/>
      <c r="M286" s="4"/>
      <c r="N286" s="4">
        <f t="shared" si="203"/>
        <v>0</v>
      </c>
    </row>
    <row r="287" spans="1:14" ht="63" hidden="1" customHeight="1">
      <c r="A287" s="10" t="s">
        <v>311</v>
      </c>
      <c r="B287" s="10" t="s">
        <v>312</v>
      </c>
      <c r="C287" s="3">
        <f t="shared" ref="C287:N287" si="204">C288</f>
        <v>0</v>
      </c>
      <c r="D287" s="3">
        <f t="shared" si="204"/>
        <v>0</v>
      </c>
      <c r="E287" s="3">
        <f t="shared" si="204"/>
        <v>0</v>
      </c>
      <c r="F287" s="3">
        <f t="shared" si="204"/>
        <v>0</v>
      </c>
      <c r="G287" s="3">
        <f t="shared" si="204"/>
        <v>0</v>
      </c>
      <c r="H287" s="3">
        <f t="shared" si="204"/>
        <v>0</v>
      </c>
      <c r="I287" s="3">
        <f t="shared" si="204"/>
        <v>0</v>
      </c>
      <c r="J287" s="3">
        <f t="shared" si="204"/>
        <v>0</v>
      </c>
      <c r="K287" s="3">
        <f t="shared" si="204"/>
        <v>0</v>
      </c>
      <c r="L287" s="3">
        <f t="shared" si="204"/>
        <v>0</v>
      </c>
      <c r="M287" s="3">
        <f t="shared" si="204"/>
        <v>0</v>
      </c>
      <c r="N287" s="3">
        <f t="shared" si="204"/>
        <v>0</v>
      </c>
    </row>
    <row r="288" spans="1:14" ht="63" hidden="1" customHeight="1">
      <c r="A288" s="9" t="s">
        <v>313</v>
      </c>
      <c r="B288" s="9" t="s">
        <v>314</v>
      </c>
      <c r="C288" s="5">
        <f t="shared" ref="C288" si="205">SUM(C289:C301)</f>
        <v>0</v>
      </c>
      <c r="D288" s="5">
        <f t="shared" ref="D288:I288" si="206">SUM(D289:D301)</f>
        <v>0</v>
      </c>
      <c r="E288" s="5">
        <f t="shared" si="206"/>
        <v>0</v>
      </c>
      <c r="F288" s="5">
        <f t="shared" si="206"/>
        <v>0</v>
      </c>
      <c r="G288" s="5">
        <f t="shared" si="206"/>
        <v>0</v>
      </c>
      <c r="H288" s="5">
        <f t="shared" si="206"/>
        <v>0</v>
      </c>
      <c r="I288" s="5">
        <f t="shared" si="206"/>
        <v>0</v>
      </c>
      <c r="J288" s="5">
        <f t="shared" ref="J288:N288" si="207">SUM(J289:J301)</f>
        <v>0</v>
      </c>
      <c r="K288" s="5">
        <f t="shared" si="207"/>
        <v>0</v>
      </c>
      <c r="L288" s="5">
        <f t="shared" si="207"/>
        <v>0</v>
      </c>
      <c r="M288" s="5">
        <f t="shared" si="207"/>
        <v>0</v>
      </c>
      <c r="N288" s="5">
        <f t="shared" si="207"/>
        <v>0</v>
      </c>
    </row>
    <row r="289" spans="1:14" ht="63" hidden="1" customHeight="1">
      <c r="A289" s="9" t="s">
        <v>315</v>
      </c>
      <c r="B289" s="9" t="s">
        <v>314</v>
      </c>
      <c r="C289" s="4"/>
      <c r="D289" s="4"/>
      <c r="E289" s="4"/>
      <c r="F289" s="4"/>
      <c r="G289" s="4"/>
      <c r="H289" s="4">
        <f t="shared" ref="H289:H301" si="208">SUM(C289:G289)</f>
        <v>0</v>
      </c>
      <c r="I289" s="4"/>
      <c r="J289" s="4"/>
      <c r="K289" s="4"/>
      <c r="L289" s="4"/>
      <c r="M289" s="4"/>
      <c r="N289" s="4">
        <f t="shared" ref="N289:N301" si="209">SUM(I289:M289)</f>
        <v>0</v>
      </c>
    </row>
    <row r="290" spans="1:14" ht="63" hidden="1" customHeight="1">
      <c r="A290" s="9" t="s">
        <v>316</v>
      </c>
      <c r="B290" s="9" t="s">
        <v>314</v>
      </c>
      <c r="C290" s="4"/>
      <c r="D290" s="4"/>
      <c r="E290" s="4"/>
      <c r="F290" s="4"/>
      <c r="G290" s="4"/>
      <c r="H290" s="4">
        <f t="shared" si="208"/>
        <v>0</v>
      </c>
      <c r="I290" s="4"/>
      <c r="J290" s="4"/>
      <c r="K290" s="4"/>
      <c r="L290" s="4"/>
      <c r="M290" s="4"/>
      <c r="N290" s="4">
        <f t="shared" si="209"/>
        <v>0</v>
      </c>
    </row>
    <row r="291" spans="1:14" ht="63" hidden="1" customHeight="1">
      <c r="A291" s="9" t="s">
        <v>317</v>
      </c>
      <c r="B291" s="9" t="s">
        <v>314</v>
      </c>
      <c r="C291" s="5"/>
      <c r="D291" s="4"/>
      <c r="E291" s="4"/>
      <c r="F291" s="5"/>
      <c r="G291" s="5"/>
      <c r="H291" s="5">
        <f t="shared" si="208"/>
        <v>0</v>
      </c>
      <c r="I291" s="5"/>
      <c r="J291" s="4"/>
      <c r="K291" s="4"/>
      <c r="L291" s="5"/>
      <c r="M291" s="5"/>
      <c r="N291" s="5">
        <f t="shared" si="209"/>
        <v>0</v>
      </c>
    </row>
    <row r="292" spans="1:14" ht="63" hidden="1" customHeight="1">
      <c r="A292" s="9" t="s">
        <v>318</v>
      </c>
      <c r="B292" s="9" t="s">
        <v>314</v>
      </c>
      <c r="C292" s="4"/>
      <c r="D292" s="4"/>
      <c r="E292" s="4"/>
      <c r="F292" s="4"/>
      <c r="G292" s="4"/>
      <c r="H292" s="4">
        <f t="shared" si="208"/>
        <v>0</v>
      </c>
      <c r="I292" s="4"/>
      <c r="J292" s="4"/>
      <c r="K292" s="4"/>
      <c r="L292" s="4"/>
      <c r="M292" s="4"/>
      <c r="N292" s="4">
        <f t="shared" si="209"/>
        <v>0</v>
      </c>
    </row>
    <row r="293" spans="1:14" ht="63" hidden="1" customHeight="1">
      <c r="A293" s="9" t="s">
        <v>319</v>
      </c>
      <c r="B293" s="9" t="s">
        <v>314</v>
      </c>
      <c r="C293" s="4"/>
      <c r="D293" s="4"/>
      <c r="E293" s="4"/>
      <c r="F293" s="4"/>
      <c r="G293" s="4"/>
      <c r="H293" s="4">
        <f t="shared" si="208"/>
        <v>0</v>
      </c>
      <c r="I293" s="4"/>
      <c r="J293" s="4"/>
      <c r="K293" s="4"/>
      <c r="L293" s="4"/>
      <c r="M293" s="4"/>
      <c r="N293" s="4">
        <f t="shared" si="209"/>
        <v>0</v>
      </c>
    </row>
    <row r="294" spans="1:14" ht="63" hidden="1" customHeight="1">
      <c r="A294" s="9" t="s">
        <v>320</v>
      </c>
      <c r="B294" s="9" t="s">
        <v>314</v>
      </c>
      <c r="C294" s="4"/>
      <c r="D294" s="4"/>
      <c r="E294" s="4"/>
      <c r="F294" s="4"/>
      <c r="G294" s="4"/>
      <c r="H294" s="4">
        <f t="shared" si="208"/>
        <v>0</v>
      </c>
      <c r="I294" s="4"/>
      <c r="J294" s="4"/>
      <c r="K294" s="4"/>
      <c r="L294" s="4"/>
      <c r="M294" s="4"/>
      <c r="N294" s="4">
        <f t="shared" si="209"/>
        <v>0</v>
      </c>
    </row>
    <row r="295" spans="1:14" ht="63" hidden="1" customHeight="1">
      <c r="A295" s="9" t="s">
        <v>321</v>
      </c>
      <c r="B295" s="9" t="s">
        <v>314</v>
      </c>
      <c r="C295" s="4"/>
      <c r="D295" s="4"/>
      <c r="E295" s="4"/>
      <c r="F295" s="4"/>
      <c r="G295" s="4"/>
      <c r="H295" s="4">
        <f t="shared" si="208"/>
        <v>0</v>
      </c>
      <c r="I295" s="4"/>
      <c r="J295" s="4"/>
      <c r="K295" s="4"/>
      <c r="L295" s="4"/>
      <c r="M295" s="4"/>
      <c r="N295" s="4">
        <f t="shared" si="209"/>
        <v>0</v>
      </c>
    </row>
    <row r="296" spans="1:14" ht="63" hidden="1" customHeight="1">
      <c r="A296" s="9" t="s">
        <v>322</v>
      </c>
      <c r="B296" s="9" t="s">
        <v>314</v>
      </c>
      <c r="C296" s="4"/>
      <c r="D296" s="4"/>
      <c r="E296" s="4"/>
      <c r="F296" s="4"/>
      <c r="G296" s="4"/>
      <c r="H296" s="4">
        <f t="shared" si="208"/>
        <v>0</v>
      </c>
      <c r="I296" s="4"/>
      <c r="J296" s="4"/>
      <c r="K296" s="4"/>
      <c r="L296" s="4"/>
      <c r="M296" s="4"/>
      <c r="N296" s="4">
        <f t="shared" si="209"/>
        <v>0</v>
      </c>
    </row>
    <row r="297" spans="1:14" ht="78.75" hidden="1">
      <c r="A297" s="9" t="s">
        <v>479</v>
      </c>
      <c r="B297" s="9" t="s">
        <v>314</v>
      </c>
      <c r="C297" s="4"/>
      <c r="D297" s="4"/>
      <c r="E297" s="4"/>
      <c r="F297" s="4"/>
      <c r="G297" s="4"/>
      <c r="H297" s="4">
        <f t="shared" si="208"/>
        <v>0</v>
      </c>
      <c r="I297" s="4"/>
      <c r="J297" s="4"/>
      <c r="K297" s="4"/>
      <c r="L297" s="4"/>
      <c r="M297" s="4"/>
      <c r="N297" s="4">
        <f t="shared" si="209"/>
        <v>0</v>
      </c>
    </row>
    <row r="298" spans="1:14" ht="78.75" hidden="1">
      <c r="A298" s="9" t="s">
        <v>323</v>
      </c>
      <c r="B298" s="9" t="s">
        <v>314</v>
      </c>
      <c r="C298" s="5"/>
      <c r="D298" s="4"/>
      <c r="E298" s="4"/>
      <c r="F298" s="5"/>
      <c r="G298" s="4"/>
      <c r="H298" s="4">
        <f t="shared" si="208"/>
        <v>0</v>
      </c>
      <c r="I298" s="5"/>
      <c r="J298" s="4"/>
      <c r="K298" s="4"/>
      <c r="L298" s="5"/>
      <c r="M298" s="4"/>
      <c r="N298" s="4">
        <f t="shared" si="209"/>
        <v>0</v>
      </c>
    </row>
    <row r="299" spans="1:14" ht="78.75" hidden="1">
      <c r="A299" s="9" t="s">
        <v>324</v>
      </c>
      <c r="B299" s="9" t="s">
        <v>314</v>
      </c>
      <c r="C299" s="4"/>
      <c r="D299" s="4"/>
      <c r="E299" s="4"/>
      <c r="F299" s="4"/>
      <c r="G299" s="4"/>
      <c r="H299" s="4">
        <f t="shared" si="208"/>
        <v>0</v>
      </c>
      <c r="I299" s="4"/>
      <c r="J299" s="4"/>
      <c r="K299" s="4"/>
      <c r="L299" s="4"/>
      <c r="M299" s="4"/>
      <c r="N299" s="4">
        <f t="shared" si="209"/>
        <v>0</v>
      </c>
    </row>
    <row r="300" spans="1:14" ht="78.75" hidden="1">
      <c r="A300" s="9" t="s">
        <v>325</v>
      </c>
      <c r="B300" s="9" t="s">
        <v>314</v>
      </c>
      <c r="C300" s="4"/>
      <c r="D300" s="4"/>
      <c r="E300" s="5"/>
      <c r="F300" s="4"/>
      <c r="G300" s="4"/>
      <c r="H300" s="4">
        <f t="shared" si="208"/>
        <v>0</v>
      </c>
      <c r="I300" s="4"/>
      <c r="J300" s="4"/>
      <c r="K300" s="5"/>
      <c r="L300" s="4"/>
      <c r="M300" s="4"/>
      <c r="N300" s="4">
        <f t="shared" si="209"/>
        <v>0</v>
      </c>
    </row>
    <row r="301" spans="1:14" ht="78.75" hidden="1">
      <c r="A301" s="9" t="s">
        <v>326</v>
      </c>
      <c r="B301" s="9" t="s">
        <v>314</v>
      </c>
      <c r="C301" s="4"/>
      <c r="D301" s="4"/>
      <c r="E301" s="4"/>
      <c r="F301" s="4"/>
      <c r="G301" s="4"/>
      <c r="H301" s="4">
        <f t="shared" si="208"/>
        <v>0</v>
      </c>
      <c r="I301" s="4"/>
      <c r="J301" s="4"/>
      <c r="K301" s="4"/>
      <c r="L301" s="4"/>
      <c r="M301" s="4"/>
      <c r="N301" s="4">
        <f t="shared" si="209"/>
        <v>0</v>
      </c>
    </row>
    <row r="302" spans="1:14" ht="15.75">
      <c r="A302" s="19"/>
      <c r="B302" s="10" t="s">
        <v>327</v>
      </c>
      <c r="C302" s="39">
        <f t="shared" ref="C302:H302" si="210">C72+C12</f>
        <v>36714240</v>
      </c>
      <c r="D302" s="39">
        <f t="shared" si="210"/>
        <v>0</v>
      </c>
      <c r="E302" s="39">
        <f t="shared" si="210"/>
        <v>0</v>
      </c>
      <c r="F302" s="39">
        <f t="shared" si="210"/>
        <v>0</v>
      </c>
      <c r="G302" s="39">
        <f t="shared" si="210"/>
        <v>0</v>
      </c>
      <c r="H302" s="39">
        <f t="shared" si="210"/>
        <v>35954305.299999997</v>
      </c>
      <c r="I302" s="39">
        <f t="shared" ref="I302:N302" si="211">I72+I12</f>
        <v>39265606.200000003</v>
      </c>
      <c r="J302" s="6">
        <f t="shared" si="211"/>
        <v>0</v>
      </c>
      <c r="K302" s="6">
        <f t="shared" si="211"/>
        <v>0</v>
      </c>
      <c r="L302" s="6">
        <f t="shared" si="211"/>
        <v>0</v>
      </c>
      <c r="M302" s="6">
        <f t="shared" si="211"/>
        <v>0</v>
      </c>
      <c r="N302" s="6">
        <f t="shared" si="211"/>
        <v>37866620</v>
      </c>
    </row>
    <row r="303" spans="1:14">
      <c r="B303" s="8"/>
    </row>
    <row r="304" spans="1:14" ht="15.75">
      <c r="A304" s="40" t="s">
        <v>328</v>
      </c>
      <c r="B304" s="40"/>
      <c r="C304" s="40"/>
      <c r="D304" s="40"/>
      <c r="E304" s="40"/>
      <c r="F304" s="40"/>
      <c r="G304" s="40"/>
      <c r="H304" s="40"/>
      <c r="I304" s="34"/>
      <c r="J304" s="8"/>
      <c r="K304" s="8"/>
      <c r="L304" s="8"/>
      <c r="M304" s="8"/>
      <c r="N304" s="8"/>
    </row>
    <row r="305" spans="2:14">
      <c r="B305" s="8"/>
    </row>
    <row r="306" spans="2:14">
      <c r="B306" s="8"/>
    </row>
    <row r="307" spans="2:14">
      <c r="B307" s="8"/>
    </row>
    <row r="308" spans="2:14">
      <c r="B308" s="8"/>
    </row>
    <row r="309" spans="2:14">
      <c r="B309" s="8"/>
    </row>
    <row r="310" spans="2:14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2:14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2:14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2:14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2:14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2:14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2:14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2:14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2:14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2:14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2:14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2:14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2:14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2:14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2:14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2:14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2:14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2:14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2:14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2:14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2:14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2:14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2:14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2:14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2:14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2:14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2:14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2:14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2:14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2:14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2:14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2:14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2:14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2:14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2:14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2:14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2:14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2:14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2:14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2:14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2:14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2:14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2:14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2:14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2:14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2:14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2:14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2:14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2:14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2:14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2:14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2:14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2:14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</sheetData>
  <sheetProtection password="CC31" sheet="1" objects="1" scenarios="1"/>
  <mergeCells count="11">
    <mergeCell ref="A1:I1"/>
    <mergeCell ref="A2:I2"/>
    <mergeCell ref="A3:I3"/>
    <mergeCell ref="A4:I4"/>
    <mergeCell ref="A10:A11"/>
    <mergeCell ref="B10:B11"/>
    <mergeCell ref="A7:I7"/>
    <mergeCell ref="A6:I6"/>
    <mergeCell ref="C10:I10"/>
    <mergeCell ref="I9:J9"/>
    <mergeCell ref="A304:I304"/>
  </mergeCells>
  <pageMargins left="0.59055118110236227" right="0.19685039370078741" top="0.59055118110236227" bottom="0.19685039370078741" header="0.31496062992125984" footer="0.15748031496062992"/>
  <pageSetup paperSize="9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Закон</vt:lpstr>
      <vt:lpstr>Закон!Заголовки_для_печати</vt:lpstr>
      <vt:lpstr>Закон!Область_печати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patrusheva</dc:creator>
  <cp:lastModifiedBy>ovsukova</cp:lastModifiedBy>
  <cp:lastPrinted>2014-09-30T12:19:23Z</cp:lastPrinted>
  <dcterms:created xsi:type="dcterms:W3CDTF">2013-09-17T09:23:46Z</dcterms:created>
  <dcterms:modified xsi:type="dcterms:W3CDTF">2014-09-30T12:20:31Z</dcterms:modified>
</cp:coreProperties>
</file>